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0" windowWidth="15195" windowHeight="8970" activeTab="0"/>
  </bookViews>
  <sheets>
    <sheet name="2024" sheetId="1" r:id="rId1"/>
    <sheet name="2025" sheetId="2" r:id="rId2"/>
    <sheet name="2026" sheetId="3" r:id="rId3"/>
  </sheets>
  <definedNames>
    <definedName name="_xlnm.Print_Area" localSheetId="0">'2024'!$A$1:$Q$283</definedName>
    <definedName name="_xlnm.Print_Area" localSheetId="1">'2025'!$A$1:$Q$278</definedName>
    <definedName name="_xlnm.Print_Area" localSheetId="2">'2026'!$A$1:$Q$278</definedName>
  </definedNames>
  <calcPr fullCalcOnLoad="1"/>
</workbook>
</file>

<file path=xl/comments2.xml><?xml version="1.0" encoding="utf-8"?>
<comments xmlns="http://schemas.openxmlformats.org/spreadsheetml/2006/main">
  <authors>
    <author>МА МО № 65</author>
  </authors>
  <commentList>
    <comment ref="R140" authorId="0">
      <text>
        <r>
          <rPr>
            <b/>
            <sz val="9"/>
            <rFont val="Tahoma"/>
            <family val="2"/>
          </rPr>
          <t>МА МО № 65:</t>
        </r>
        <r>
          <rPr>
            <sz val="9"/>
            <rFont val="Tahoma"/>
            <family val="2"/>
          </rPr>
          <t xml:space="preserve">
условноутвержденные</t>
        </r>
      </text>
    </comment>
  </commentList>
</comments>
</file>

<file path=xl/sharedStrings.xml><?xml version="1.0" encoding="utf-8"?>
<sst xmlns="http://schemas.openxmlformats.org/spreadsheetml/2006/main" count="2765" uniqueCount="438">
  <si>
    <t>Приложение №4</t>
  </si>
  <si>
    <t xml:space="preserve">                                                                                                 </t>
  </si>
  <si>
    <t>к Решению</t>
  </si>
  <si>
    <t>Муниципального совета МО №65</t>
  </si>
  <si>
    <t>№ п.п.</t>
  </si>
  <si>
    <t>Наименование разделов</t>
  </si>
  <si>
    <t>Код ГРБС</t>
  </si>
  <si>
    <t>Код раздела и подраздела</t>
  </si>
  <si>
    <t>Код целевой статьи</t>
  </si>
  <si>
    <t>Код вида расходов</t>
  </si>
  <si>
    <t>Код экономической статьи</t>
  </si>
  <si>
    <t>Вид расходов</t>
  </si>
  <si>
    <t>1.</t>
  </si>
  <si>
    <t>1.1.</t>
  </si>
  <si>
    <t>ФУНКЦИОНИРОВАНИЕ ВЫСШЕГО ДОЛЖНОСТНОГО ЛИЦА СУБЪЕКТА  РОССИЙСКОЙ ФЕДЕРАЦИИ И МУНИЦИПАЛЬНОГО ОБРАЗОВАНИЯ</t>
  </si>
  <si>
    <t>0102</t>
  </si>
  <si>
    <t>1.1.1.</t>
  </si>
  <si>
    <t>ГЛАВА МУНИЦИПАЛЬНОГО ОБРАЗОВАНИЯ</t>
  </si>
  <si>
    <t>010</t>
  </si>
  <si>
    <t>Выполнение функций органами местного самоуправления</t>
  </si>
  <si>
    <t>1.1.1.1.1.</t>
  </si>
  <si>
    <t>0103</t>
  </si>
  <si>
    <t>0020400</t>
  </si>
  <si>
    <t>005</t>
  </si>
  <si>
    <t>ДЕПУТАТЫ, ОСУЩЕСТВЛЯЮЩИЕ СВОЮ ДЕЯТЕЛЬНОСТЬ НА ПОСТОЯННОЙ ОСНОВЕ</t>
  </si>
  <si>
    <t>027</t>
  </si>
  <si>
    <t>0104</t>
  </si>
  <si>
    <t>ГЛАВА МЕСТНОЙ АДМИНИСТРАЦИИ (ИСПОЛНИТЕЛЬНО-РАСПОРЯДИТЕЛЬНОГО ОРГАНА МУНИЦИПАЛЬНОГО ОБРАЗОВАНИЯ №65)</t>
  </si>
  <si>
    <t>042</t>
  </si>
  <si>
    <t>СОДЕРЖАНИЕ И ОБЕСПЕЧЕНИЕ ДЕЯТЕЛЬНОСТИ МЕСТНОЙ АДМИНИСТРАЦИИ ПО РЕШЕНИЮ ВОПРОСОВ МЕСТНОГО ЗНАЧЕНИЯ</t>
  </si>
  <si>
    <t>Поступление нефинансовых активов</t>
  </si>
  <si>
    <t>РЕЗЕРВНЫЕ ФОНДЫ</t>
  </si>
  <si>
    <t>184</t>
  </si>
  <si>
    <t>РЕЗЕРВНЫЙ ФОНД МЕСТНОЙ АДМИНИСТРАЦИИ</t>
  </si>
  <si>
    <t xml:space="preserve">ДРУГИЕ ОБЩЕГОСУДАРСТВЕННЫЕ ВОПРОСЫ </t>
  </si>
  <si>
    <t>929</t>
  </si>
  <si>
    <t>2.</t>
  </si>
  <si>
    <t>0300</t>
  </si>
  <si>
    <t>0309</t>
  </si>
  <si>
    <t>ОБЕСПЕЧЕНИЕ ПОЖАРНОЙ БЕЗОПАСНОСТИ</t>
  </si>
  <si>
    <t>0310</t>
  </si>
  <si>
    <t>ОРГАНИЗАЦИЯ ПЕРВИЧНЫХ МЕР В ОБЛАСТИ ПОЖАРНОЙ БЕЗОПАСНОСТИ</t>
  </si>
  <si>
    <t>ЖИЛИЩНО-КОММУНАЛЬНОЕ ХОЗЯЙСТВО</t>
  </si>
  <si>
    <t>0500</t>
  </si>
  <si>
    <t>ЖИЛИЩНОЕ ХОЗЯЙСТВО</t>
  </si>
  <si>
    <t>0501</t>
  </si>
  <si>
    <t>БЛАГОУСТРОЙСТВО</t>
  </si>
  <si>
    <t>0503</t>
  </si>
  <si>
    <t>0707</t>
  </si>
  <si>
    <t>КУЛЬТУРА</t>
  </si>
  <si>
    <t>0801</t>
  </si>
  <si>
    <t>ПЕРИОДИЧЕСКАЯ ПЕЧАТЬ И ИЗДАТЕЛЬСТВА</t>
  </si>
  <si>
    <t>СОДЕРЖАНИЕ РЕБЕНКА В СЕМЬЕ ОПЕКУНА И ПРЕМНОЙ СЕМЬЕ</t>
  </si>
  <si>
    <t>5201301</t>
  </si>
  <si>
    <t>1004</t>
  </si>
  <si>
    <t>МУНИЦИПАЛЬНЫЕ ЦЕЛЕВЫЕ ПРОГРАММЫ ПО ПОВЫШЕНИЮ УРОВНЯ ЗАЩИЩЕННОСТИ ЖИЛИЩНОГО ФОНДА НА ТЕРРИТОРИИ МО №65</t>
  </si>
  <si>
    <t>Сумма (в тыс. руб.)</t>
  </si>
  <si>
    <t>ПРОВЕДЕНИЕ МЕРОПРИЯТИЙ ПО УЧАСТИЮ В ДЕЯТЕЛЬНОСТИ ПО ПРОФИЛАКТИКЕ ПРАВОНАРУШЕНИЙ В САНКТ-ПЕТЕРБУРГЕ В ФОРМАХ И ПОРЯДКЕ, УСТАНОВЛЕННЫХ ЗАКОНОДАТЕЛЬСТВОМ СПБ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</si>
  <si>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</si>
  <si>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0113</t>
  </si>
  <si>
    <t>МЕСТНАЯ АДМИНИСТРАЦИЯ МУНИЦИПАЛЬНОГО ОБРАЗОВАНИЯ МУНИЦИПАЛЬНОГО ОКРУГА №65</t>
  </si>
  <si>
    <t>0111</t>
  </si>
  <si>
    <t>ОХРАНА СЕМЬИ И ДЕТСТВА</t>
  </si>
  <si>
    <t>МАССОВЫЙ СПОРТ</t>
  </si>
  <si>
    <t>1202</t>
  </si>
  <si>
    <t>0401</t>
  </si>
  <si>
    <t>ОБЩЕЭКОНОМИЧЕСКИЕ ВОПРОСЫ</t>
  </si>
  <si>
    <t>0709</t>
  </si>
  <si>
    <t>ДРУГИЕ ВОПРОСЫ В ОБЛАСТИ ОБРАЗОВАНИЯ</t>
  </si>
  <si>
    <t>КОМПЕНСАЦИЯ ДЕПУТАТАМ, ОСУЩЕСТВЛЯЮЩИМ СВОИ ПОЛНОМОЧИЯ НА НЕПОСТОЯННОЙ ОСНОВЕ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</si>
  <si>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</si>
  <si>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Резервные средства</t>
  </si>
  <si>
    <t>870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</si>
  <si>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</si>
  <si>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 xml:space="preserve">ФОРМИРОВАНИЕ АРХИВНОГО ФОНДА МУНИЦИПАЛЬНОГО ОБРАЗОВАНИЯ №65 </t>
  </si>
  <si>
    <t>Закупка товаров, работ, услуг в сфере информационно-коммуникационных технологий</t>
  </si>
  <si>
    <t>0705</t>
  </si>
  <si>
    <t>ПРОФЕССИОНАЛЬНАЯ ПОДГОТОВКА, ПЕРЕПОДГОТОВКА И ПОВЫШЕНИЕ КВАЛИФИКАЦИИ</t>
  </si>
  <si>
    <t>РАСХОДЫ НА ПРЕДОСТАВЛЕНИЕ ДОПЛАТ К ПЕНСИИ ЛИЦАМ, ЗАМЕЩАВШИМ МУНИЦИПАЛЬНЫЕ ДОЛЖНОСТИ И ДОЛЖНОСТИ МУНИЦИПАЛЬНОЙ СЛУЖБЫ</t>
  </si>
  <si>
    <t>4280101</t>
  </si>
  <si>
    <t>3.</t>
  </si>
  <si>
    <t>4.</t>
  </si>
  <si>
    <t>4.1.</t>
  </si>
  <si>
    <t>5.</t>
  </si>
  <si>
    <t>6.</t>
  </si>
  <si>
    <t>7.</t>
  </si>
  <si>
    <t>8.</t>
  </si>
  <si>
    <t>Фонд оплаты труда муниципальных органов и взносы  по обязательному социальному страхованию</t>
  </si>
  <si>
    <t>Иные выплаты персоналу муниципальных органов, за исключением фонда оплаты труда</t>
  </si>
  <si>
    <t>Прочая закупка товаров, работ и услуг для  обеспечения муниципальных нужд</t>
  </si>
  <si>
    <t>3.3.1.1.</t>
  </si>
  <si>
    <t>3.3.1.2.</t>
  </si>
  <si>
    <t>3.3.2.1.</t>
  </si>
  <si>
    <t>3.3.2.2.</t>
  </si>
  <si>
    <t>0028002</t>
  </si>
  <si>
    <t>Иные закупки товаров, работ и услуг для обеспечения муниципальных нужд</t>
  </si>
  <si>
    <t>Уплата налогов, сборов и иных платежей</t>
  </si>
  <si>
    <t>240</t>
  </si>
  <si>
    <t>850</t>
  </si>
  <si>
    <t>Публичные нормативные социальные выплаты гражданам</t>
  </si>
  <si>
    <t>РАСХОДЫ НА ОРГАНИЗАЦИЮ ПОДГОТОВКИ, ПЕРЕПОДГОТОВКИ И ПОВЫШЕНИЯ КВАЛИФИКАЦИИ ВЫБОРНЫХ ДОЛЖНОСТНЫХ ЛИЦ МЕСТНОГО САМОУПРАВЛЕНИЯ, ДЕПУТАТОВ И МУНИЦИПАЛЬНЫХ СЛУЖАЩИХ ПРЕДСТАВИТЕЛЬНОГО ОРГАНА МУНИЦИПАЛЬНОГО ОБРАЗОВАНИЯ</t>
  </si>
  <si>
    <t>ОБЩЕГОСУДАРСТВЕННЫЕ ВОПРОСЫ</t>
  </si>
  <si>
    <t>0100</t>
  </si>
  <si>
    <t>1.1.1.1.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</si>
  <si>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</si>
  <si>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</si>
  <si>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II</t>
  </si>
  <si>
    <t>1.2.</t>
  </si>
  <si>
    <t>1.2.1.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</si>
  <si>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</si>
  <si>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1.2.1.1.</t>
  </si>
  <si>
    <t>Расходы на выплаты персоналу государственных (муниципальных) органов</t>
  </si>
  <si>
    <t>1.2.1.1.1.</t>
  </si>
  <si>
    <t>1.2.2.</t>
  </si>
  <si>
    <t>1.2.2.1.</t>
  </si>
  <si>
    <t>1.2.2.1.1.</t>
  </si>
  <si>
    <t>1.2.3.</t>
  </si>
  <si>
    <t>1.2.3.1.</t>
  </si>
  <si>
    <t>1.2.3.1.1.</t>
  </si>
  <si>
    <t>Иные бюджетные ассигнования</t>
  </si>
  <si>
    <t>НАЦИОНАЛЬНАЯ БЕЗОПАСНОСТЬ И ПРАВООХРАНИТЕЛЬНАЯ ДЕЯТЕЛЬНОСТЬ</t>
  </si>
  <si>
    <t>2190300</t>
  </si>
  <si>
    <t>НАЦИОНАЛЬНАЯ ЭКОНОМИКА</t>
  </si>
  <si>
    <t>0400</t>
  </si>
  <si>
    <t>ОБРАЗОВАНИЕ</t>
  </si>
  <si>
    <t>0700</t>
  </si>
  <si>
    <t>КУЛЬТУРА, КИНЕМАТОГРАФИЯ</t>
  </si>
  <si>
    <t>0800</t>
  </si>
  <si>
    <t>СОЦИАЛЬНАЯ ПОЛИТИКА</t>
  </si>
  <si>
    <t>1000</t>
  </si>
  <si>
    <t>Социальное обеспечение и иные выплаты населению</t>
  </si>
  <si>
    <t>ФИЗИЧЕСКАЯ КУЛЬТУРА И СПОРТ</t>
  </si>
  <si>
    <t>1100</t>
  </si>
  <si>
    <t>1102</t>
  </si>
  <si>
    <t>СРЕДСТВА МАССОВОЙ ИНФОРМАЦИИ</t>
  </si>
  <si>
    <t>1200</t>
  </si>
  <si>
    <t>ИТОГО</t>
  </si>
  <si>
    <t>1.1.2.</t>
  </si>
  <si>
    <t>1.1.2.1.</t>
  </si>
  <si>
    <t>1.1.2.1.1.</t>
  </si>
  <si>
    <t>1.1.2.2.</t>
  </si>
  <si>
    <t>1.1.2.2.1.</t>
  </si>
  <si>
    <t>1.1.3.</t>
  </si>
  <si>
    <t>1.1.3.1.1.</t>
  </si>
  <si>
    <t>1.2.1.1.1</t>
  </si>
  <si>
    <t>1.3.</t>
  </si>
  <si>
    <t>2.1.</t>
  </si>
  <si>
    <t>2.1.1.</t>
  </si>
  <si>
    <t>2.1.1.1.</t>
  </si>
  <si>
    <t>2.1.1.1.1.</t>
  </si>
  <si>
    <t>3.1.</t>
  </si>
  <si>
    <t>3.1.1.</t>
  </si>
  <si>
    <t>3.1.1.1.</t>
  </si>
  <si>
    <t>3.1.1.1.1.</t>
  </si>
  <si>
    <t>5.1.</t>
  </si>
  <si>
    <t>5.1.1.</t>
  </si>
  <si>
    <t>5.1.1.1.</t>
  </si>
  <si>
    <t>5.1.1.1.1.</t>
  </si>
  <si>
    <t>6.1.</t>
  </si>
  <si>
    <t>6.1.1.</t>
  </si>
  <si>
    <t>6.1.1.1.</t>
  </si>
  <si>
    <t>6.1.1.1.1.</t>
  </si>
  <si>
    <t>7.1.</t>
  </si>
  <si>
    <t>7.1.1.</t>
  </si>
  <si>
    <t>7.1.1.1.</t>
  </si>
  <si>
    <t>7.1.1.1.1.</t>
  </si>
  <si>
    <t>8.1.</t>
  </si>
  <si>
    <t>8.1.1.</t>
  </si>
  <si>
    <t>8.1.1.1.</t>
  </si>
  <si>
    <t>8.1.1.1.1.</t>
  </si>
  <si>
    <t>9.1.</t>
  </si>
  <si>
    <t>9.1.1.</t>
  </si>
  <si>
    <t>9.1.1.1.</t>
  </si>
  <si>
    <t>9.1.1.1.1.</t>
  </si>
  <si>
    <t>I</t>
  </si>
  <si>
    <t>ОРГАНИЗАЦИЯ И ПРОВЕДЕНИЕ ДОСУГОВЫХ МЕРОПРИЯТИЙ ДЛЯ ЖИТЕЛЕЙ  МУНИЦИПАЛЬНОГО ОБРАЗОВАНИЯ №65 (ДОСУГОВЫЕ МЕРОПРИЯТИЯ ДЛЯ ДЕТЕЙ И ПОДРОСТКОВ)</t>
  </si>
  <si>
    <t>ИЗБИРАТЕЛЬНАЯ КОМИССИЯ МУНИЦИПАЛЬНОГО ОБРАЗОВАНИЯ МУНИЦИПАЛЬНЫЙ ОКРУГ №65</t>
  </si>
  <si>
    <t xml:space="preserve"> ОБЕСПЕЧЕНИЕ ПРОВЕДЕНИЯ ВЫБОРОВ И РЕФЕРЕНДУМОВ</t>
  </si>
  <si>
    <t>0107</t>
  </si>
  <si>
    <t>ФИЗИЧЕСКАЯ КУЛЬТУРА</t>
  </si>
  <si>
    <t>1101</t>
  </si>
  <si>
    <t>МУНИЦИПАЛЬНЫЙ СОВЕТ МУНИЦИПАЛЬНОГО ОБРАЗОВАНИЯ МУНИЦИПАЛЬНЫЙ ОКРУГ №65</t>
  </si>
  <si>
    <t>ОХРАНА ОКРУЖАЮЩЕЙ СРЕДЫ</t>
  </si>
  <si>
    <t>0600</t>
  </si>
  <si>
    <t>0605</t>
  </si>
  <si>
    <t>ДРУГИЕ ВОПРОСЫ В ОБЛАСТИ ОХРАНЫ ОКРУЖАЮЩЕЙ СРЕДЫ</t>
  </si>
  <si>
    <t>РАСХОДЫ НА ДРУГИЕ ВОПРОСЫ В ОБЛАСТИ ОХРАНЫ ОКРУЖАЮЩЕЙ СРЕДЫ</t>
  </si>
  <si>
    <t>6.2.</t>
  </si>
  <si>
    <t>6.2.1.</t>
  </si>
  <si>
    <t>6.2.1.1.</t>
  </si>
  <si>
    <t>6.2.1.1.1.</t>
  </si>
  <si>
    <t>10.1.1.</t>
  </si>
  <si>
    <t>10.1.1.1.</t>
  </si>
  <si>
    <t>10.1.1.1.1.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</si>
  <si>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</si>
  <si>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</si>
  <si>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</si>
  <si>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2.1.2.</t>
  </si>
  <si>
    <t>2.1.2.1.</t>
  </si>
  <si>
    <t>2.1.2.1.1.</t>
  </si>
  <si>
    <t>3.2.</t>
  </si>
  <si>
    <t>3.2.1.</t>
  </si>
  <si>
    <t>ДРУГИЕ ВОПРОСЫ В ОБЛАСТИ НАЦИОНАЛЬНОЙ ЭКОНОМИКИ</t>
  </si>
  <si>
    <t>0412</t>
  </si>
  <si>
    <t xml:space="preserve">СОДЕЙСТВИЕ РАЗВИТИЮ МАЛОГО БИЗНЕСА НА ТЕРРИТОРИИ МУНИЦИПАЛЬНОГО ОБРАЗОВАНИЯ МО №65 </t>
  </si>
  <si>
    <t>0200000051</t>
  </si>
  <si>
    <t>0020000011</t>
  </si>
  <si>
    <t>0020000023</t>
  </si>
  <si>
    <t>0020000022</t>
  </si>
  <si>
    <t>0020000021</t>
  </si>
  <si>
    <t>0020000031</t>
  </si>
  <si>
    <t>0020000032</t>
  </si>
  <si>
    <t>5100000101</t>
  </si>
  <si>
    <t>4570000251</t>
  </si>
  <si>
    <t>00200G0850</t>
  </si>
  <si>
    <t>ПЕРИОДИЧЕСКИЕ ИЗДАНИЯ, УЧРЕЖДЕННЫЕ ИСПОЛНИТЕЛЬНЫМИ ОРГАНАМИ МЕСТНОГО САМОУПРАВЛЕНИЯ</t>
  </si>
  <si>
    <t>МОЛОДЕЖНАЯ ПОЛИТИКА</t>
  </si>
  <si>
    <t>СОДЕРЖАНИЕ И ОБЕСПЕЧЕНИЕ ДЕЯТЕЛЬНОСТИ ПРЕДСТАВИТЕЛЬНОГО ОРГАНА МУНИЦИПАЛЬНОГО ОБРАЗОВАНИЯ</t>
  </si>
  <si>
    <t>УЧАСТИЕ В ФОРМАХ, УСТАНОВЛЕННЫХ ЗАКОНОДАТЕЛЬСТВОМ САНКТ-ПЕТЕРБУРГА,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</si>
  <si>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 xml:space="preserve">ОРГАНИЗАЦИЯ И ПРОВЕДЕНИЕ ДОСУГОВЫХ МЕРОПРИЯТИЙ ДЛЯ ЖИТЕЛЕЙ МУНИЦИПАЛЬНОГО ОБРАЗОВАНИЯ №65 </t>
  </si>
  <si>
    <t>1.1.1.2.</t>
  </si>
  <si>
    <t>1.1.1.2.1.</t>
  </si>
  <si>
    <t>ВЕДОМСТВЕННАЯ СТРУКТУРА  РАСХОДОВ</t>
  </si>
  <si>
    <t>МЕСТНОГО БЮДЖЕТА</t>
  </si>
  <si>
    <t>РАСХОДЫ ПО ОСУЩЕСТВЛЕНИЮ ЗАЩИТЫ  ПРАВ ПОТРЕБИТЕЛЕЙ</t>
  </si>
  <si>
    <t>РАСХОДЫ НА ПРЕДОСТАВЛЕНИЕ ПЕНСИИ ЗА ВЫСЛУГУ ЛЕТ ЛИЦАМ, ЗАМЕЩАВШИМ ДОЛЖНОСТИ МУНИЦИПАЛЬНОЙ СЛУЖБЫ</t>
  </si>
  <si>
    <t>Закупка товаров, работ и услуг для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</si>
  <si>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</si>
  <si>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1001</t>
  </si>
  <si>
    <t>ПЕНСИОННОЕ ОБЕСПЕЧЕНИЕ</t>
  </si>
  <si>
    <t xml:space="preserve">УЧАСТИЕ В ДЕЯТЕЛЬНОСТИ ПО ПРОФИЛАКТИКЕ ПРАВОНАРУШЕНИЙ В САНКТ-ПЕТЕРБУРГЕ В СООТВЕТСТВИИ С ФЕДЕРАЛЬНЫМ ЗАКОНОДАТЕЛЬСТВОМ И ЗАКОНОДАТЕЛЬСТВОМ САНКТ-ПЕТЕРБУРГА </t>
  </si>
  <si>
    <t>УЧАСТИЕ В РЕАЛИЗАЦИИ МЕР ПО ПРОФИЛАКТИКЕ ДОРОЖНО-ТРАНСПОРТНОГО ТРАВМАТИЗМА НА ТЕРРИТОРИИ МУНИЦИПАЛЬНОГО ОБРАЗОВАНИЯ №65</t>
  </si>
  <si>
    <t xml:space="preserve">ПРОВЕДЕНИЕ РАБОТ ПО ВОЕННО-ПАТРИОТИЧЕСКОМУ ВОСПИТАНИЮ ГРАЖДАН МУНИЦИПАЛЬНОГО ОБРАЗОВАНИЯ №65   </t>
  </si>
  <si>
    <t>ОРГАНИЗАЦИЯ И ПРОВЕДЕНИЕ МЕСТНЫХ И УЧАСТИЕ В ОРГАНИЗАЦИИ И ПРОВЕДЕНИИ ГОРОДСКИХ ПРАЗДНИЧНЫХ И ИНЫХ ЗРЕЛИЩНЫХ МЕРОПРИЯТИЙ ДЛЯ ЖИТЕЛЕЙ МУНИЦИПАЛЬНОГО ОБРАЗОВАНИЯ МО №65</t>
  </si>
  <si>
    <t>ПРЕДСЕДАТЕЛЬ ИЗБИРАТЕЛЬНОЙ КОМИССИИ, ОСУЩЕСТВЛЯЮЩИЙ СВОИ ПОЛНОМОЧИЯ НА ПОСТОЯННОЙ ОСНОВЕ</t>
  </si>
  <si>
    <t>1.1.3.1.</t>
  </si>
  <si>
    <t>1.1.3.2.</t>
  </si>
  <si>
    <t>1.1.3.2.1.</t>
  </si>
  <si>
    <t>299,4+10+3,4</t>
  </si>
  <si>
    <t>189,1+260+2,8-32</t>
  </si>
  <si>
    <t xml:space="preserve">Расходы на размещение, содержание, включая ремонт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 </t>
  </si>
  <si>
    <t xml:space="preserve">Расходы на размещение контейнерных площадок на внутриквартальных территориях, ремонт элементов благоустройства, расположенных на контейнерных площадках
</t>
  </si>
  <si>
    <t>1.3.1</t>
  </si>
  <si>
    <t>1.3.1.1</t>
  </si>
  <si>
    <t>1.3.1.1.1</t>
  </si>
  <si>
    <t>1.3.2</t>
  </si>
  <si>
    <t>1.3.2.1</t>
  </si>
  <si>
    <t>1.3.2.1.1</t>
  </si>
  <si>
    <t>1.3.3.1</t>
  </si>
  <si>
    <t>1.3.3.1.1</t>
  </si>
  <si>
    <t>1.3.3.1.1.1</t>
  </si>
  <si>
    <t>4.1.1.1</t>
  </si>
  <si>
    <t>4.1.1.1.1</t>
  </si>
  <si>
    <t>1003</t>
  </si>
  <si>
    <t xml:space="preserve">Социальное обеспечение и иные выплаты населению
</t>
  </si>
  <si>
    <t>СОЦИАЛЬНОЕ ОБЕСПЕЧЕНИЕ НАСЕЛЕНИЯ</t>
  </si>
  <si>
    <t>Расходы на благоустройство территории муниципального образования за счет средств субсидии из бюджета Санкт-Петербурга</t>
  </si>
  <si>
    <t>Расходы на благоустройство территории муниципального образования, софинансируемые за счет средств местного бюджета</t>
  </si>
  <si>
    <t>60000S1010</t>
  </si>
  <si>
    <t>60000M1010</t>
  </si>
  <si>
    <t>4.14.1.</t>
  </si>
  <si>
    <t>4.15.1.</t>
  </si>
  <si>
    <t>4.14.1.1.</t>
  </si>
  <si>
    <t>4.14.1.1.1.</t>
  </si>
  <si>
    <t>200</t>
  </si>
  <si>
    <t>4.15.1.1.</t>
  </si>
  <si>
    <t>4.15.1.1.1.</t>
  </si>
  <si>
    <t>800</t>
  </si>
  <si>
    <t xml:space="preserve">ОХРАНА ОКРУЖАЮЩЕЙ СРЕДЫ
</t>
  </si>
  <si>
    <t>ОСУЩЕСТВЛЕНИЕ ЭКОЛОГИЧЕСКОГО ПРОСВЕЩЕНИЯ, А ТАКЖЕ ОРГАНИЗАЦИИ ЭКОЛОГИЧЕСКОГО ВОСПИТАНИЯ И ФОРМИРОВАНИЯ ЭКОЛОГИЧЕСКОЙ КУЛЬТУРЫ В ОБЛАСТИ ОБРАЩЕНИЯ С ТВЕРДЫМИ КОММУНАЛЬНЫМИ ОТХОДАМИ</t>
  </si>
  <si>
    <t xml:space="preserve">ИНФОРМИРОВАНИЕ ОРГАНИЗАЦИЙ, ОСУЩЕСТВЛЯЮЩИХ РОЗНИЧНУЮ ПРОДАЖУ АЛКОГОЛЬНОЙ ПРОДУКЦИИ, А ТАКЖЕ РОЗНИЧНУЮ ПРОДАЖУ АЛКОГОЛЬНОЙ ПРОДУКЦИИ ПРИ ОКАЗАНИИ УСЛУГ ОБЩЕСТВЕННОГО ПИТАНИЯ, И ИНДИВИДУАЛЬНЫХ ПРЕДПРИНИМАТЕЛЕЙ, ОСУЩЕСТВЛЯЮЩИХ РОЗНИЧНУЮ ПРОДАЖУ ПИВА, ПИВНЫХ НАПИТКОВ, СИДРА, ПУАРЕ, МЕДОВУХИ, А ТАКЖЕ РОЗНИЧНУЮ ПРОДАЖУ ПИВА, ПИВНЫХ НАПИТКОВ, СИДРА, ПУАРЕ, МЕДОВУХИ ПРИ ОКАЗАНИИ УСЛУГ ОБЩЕСТВЕННОГО ПИТАНИЯ, О ПРИНЯТОМ МУНИЦИПАЛЬНОМ ПРАВОВОМ АКТЕ ОБ ОПРЕДЕЛЕНИИ ГРАНИЦ ПРИЛЕГАЮЩИХ ТЕРРИТОРИЙ, НА КОТОРЫХ НЕ ДОКУСКАЕТСЯ РОЗНИЧНАЯ ПРОДАЖА АЛКОГОЛЬНОЙ ПРОДУКЦИИ, В ПОРЯДКЕ, УСТАНОВЛЕННОМ ЗАКОНОМ САНКТ-ПЕТЕРБУРГА    </t>
  </si>
  <si>
    <t>6.2.2.1.1.</t>
  </si>
  <si>
    <t>6.2.3.</t>
  </si>
  <si>
    <t>6.2.3.1.</t>
  </si>
  <si>
    <t>6.2.3.1.1.</t>
  </si>
  <si>
    <t>6.2.4.</t>
  </si>
  <si>
    <t>6.2.4.1.</t>
  </si>
  <si>
    <t>6.2.4.1.1.</t>
  </si>
  <si>
    <t>6.2.5.</t>
  </si>
  <si>
    <t>6.2.5.1.</t>
  </si>
  <si>
    <t>6.2.5.1.1.</t>
  </si>
  <si>
    <t>6.2.6.</t>
  </si>
  <si>
    <t>6.2.6.1.</t>
  </si>
  <si>
    <t>6.2.6.1.1.</t>
  </si>
  <si>
    <t>6.2.7.</t>
  </si>
  <si>
    <t>6.2.7.1.</t>
  </si>
  <si>
    <t>6.2.7.1.1.</t>
  </si>
  <si>
    <t>7.1.2.</t>
  </si>
  <si>
    <t>7.1.2.1.</t>
  </si>
  <si>
    <t>7.1.2.1.1.</t>
  </si>
  <si>
    <t>8.2.</t>
  </si>
  <si>
    <t>8.2.1.</t>
  </si>
  <si>
    <t>8.2.1.1.</t>
  </si>
  <si>
    <t>8.2.1.1.1.</t>
  </si>
  <si>
    <t>8.3.</t>
  </si>
  <si>
    <t>8.3.1.</t>
  </si>
  <si>
    <t>8.3.1.1.</t>
  </si>
  <si>
    <t>8.3.1.1.1.</t>
  </si>
  <si>
    <t>8.3.2.</t>
  </si>
  <si>
    <t>8.3.2.1.</t>
  </si>
  <si>
    <t>8.3.2.1.1.</t>
  </si>
  <si>
    <t>9.</t>
  </si>
  <si>
    <t>10.</t>
  </si>
  <si>
    <t>10.1.</t>
  </si>
  <si>
    <t>10.1.1</t>
  </si>
  <si>
    <t xml:space="preserve">Расходы на размещение покрытий, в том числе предназначенных для кратковременного и длительного хранения индивидуального автотранспорта на внутриквартальных территориях </t>
  </si>
  <si>
    <t>4.12.2.1</t>
  </si>
  <si>
    <t>9.2.1.</t>
  </si>
  <si>
    <t>9.2.1.1.</t>
  </si>
  <si>
    <t>9.2.1.1.1.</t>
  </si>
  <si>
    <t>РАСХОДЫ НА ОБЕСПЕЧЕНИЕ УСЛОВИЙ ДЛЯ РАЗВИТИЯ НА ТЕРРИТОРИИ МУНИЦИПАЛЬНОГО ОБРАЗОВАНИЯ ФИЗИЧЕСКОЙ КУЛЬТУРЫ</t>
  </si>
  <si>
    <t>РАСХОДЫ НА ОБЕСПЕЧЕНИЕ УСЛОВИЙ ДЛЯ РАЗВИТИЯ НА ТЕРРИТОРИИ МУНИЦИПАЛЬНОГО ОБРАЗОВАНИЯ  МАССОВОГО СПОРТА</t>
  </si>
  <si>
    <t>9.2.</t>
  </si>
  <si>
    <t>4.1.1.</t>
  </si>
  <si>
    <t>4.1.2</t>
  </si>
  <si>
    <t>4.1.2.1</t>
  </si>
  <si>
    <t>4.1.2.1.1</t>
  </si>
  <si>
    <t>4.1.3</t>
  </si>
  <si>
    <t>4.1.3.1</t>
  </si>
  <si>
    <t>4.1.3.1.1</t>
  </si>
  <si>
    <t>4.1.4</t>
  </si>
  <si>
    <t>4.1.4.1</t>
  </si>
  <si>
    <t>4.1.4.1.1</t>
  </si>
  <si>
    <t>4.1.5</t>
  </si>
  <si>
    <t>4.1.5.1</t>
  </si>
  <si>
    <t>4.1.5.1.1</t>
  </si>
  <si>
    <t>4.1.6</t>
  </si>
  <si>
    <t>4.1.6.1</t>
  </si>
  <si>
    <t>4.1.7</t>
  </si>
  <si>
    <t>4.1.7.1</t>
  </si>
  <si>
    <t>4.1.8</t>
  </si>
  <si>
    <t>4.1.8.1</t>
  </si>
  <si>
    <t>4.1.9</t>
  </si>
  <si>
    <t>4.1.9.1</t>
  </si>
  <si>
    <t>4.1.9.1.1</t>
  </si>
  <si>
    <t>4.1.10</t>
  </si>
  <si>
    <t>4.1.10.1</t>
  </si>
  <si>
    <t>4.1.10.1.1</t>
  </si>
  <si>
    <t>4.1.11</t>
  </si>
  <si>
    <t>4.1.11.1</t>
  </si>
  <si>
    <t>4.1.11.1.1</t>
  </si>
  <si>
    <t>4.1.12</t>
  </si>
  <si>
    <t>4.1.12.1</t>
  </si>
  <si>
    <t>4.1.12.1.1</t>
  </si>
  <si>
    <t>Участие в реализации мер по профилактике дорожно-транспортного травматизма на территории МО МО № 65, включая размещение, содержание и ремонт искусственных неровностей на внутриквартальных неровностей на внутриквартальных проездах</t>
  </si>
  <si>
    <t>3450000122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</si>
  <si>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</si>
  <si>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РАСХОДЫ ПО УЧАСТИЮ В ОРГАНИЗАЦИИ И ФИНАНСИРОВАНИИ: ПРОВЕДЕНИЯ ОПЛАЧИВАЕМЫХ ОБЩЕСТВЕННЫХ РАБОТ; ВРЕМЕННОГО ТРУДОУСТРОЙСТВА НЕСОВЕРШЕННОЛЕТНИХ  В ВОЗРАСТЕ ОТ 14 ДО 18 ЛЕТ В СВОБОДНОЕ ОТ УЧЕБЫ ВРЕМЯ, БЕЗРАБОТНЫХ ГРАЖДАН, ИСПЫТЫВАЮЩИХ ТРУДНОСТИ В ПОИСКЕ РАБОТЫ, БЕЗРАБОТНЫХ  ГРАЖДАН В ВОЗРАСТЕ ОТ 18 ДО 20 ЛЕТ, ИМЕЮЩИХ СРЕДНЕЕ ПРОФЕССИОНАЛЬНОЕ ОБРАЗОВАНИЕ И ИЩУЩИХ РАБОТУ ВПЕРВЫЕ, ЯРМАРОК ВАКАНСИЙ И УЧЕБНЫХ РАБОЧИХ МЕСТ</t>
  </si>
  <si>
    <t>0409</t>
  </si>
  <si>
    <t>ДОРОЖНОЕ ХОЗЯЙСТВО (ДОРОЖНЫЕ ФОНДЫ)</t>
  </si>
  <si>
    <t>3.2.1.1</t>
  </si>
  <si>
    <t>3.2.1.1.1</t>
  </si>
  <si>
    <t>3.3.</t>
  </si>
  <si>
    <t>3.3.1.</t>
  </si>
  <si>
    <t>3.3.1.1.1.</t>
  </si>
  <si>
    <t>4.1.1</t>
  </si>
  <si>
    <t>4.1.8.1.1</t>
  </si>
  <si>
    <t>3.3.2.</t>
  </si>
  <si>
    <t>3.3.2.1.1.</t>
  </si>
  <si>
    <t>Приложение №1.2</t>
  </si>
  <si>
    <t>1.2.3.2.</t>
  </si>
  <si>
    <t>1.2.3.2.1.</t>
  </si>
  <si>
    <t>1.2.4.</t>
  </si>
  <si>
    <t>1.2.4.1.</t>
  </si>
  <si>
    <t>1.2.4.1.1.</t>
  </si>
  <si>
    <t>4.1.4.2</t>
  </si>
  <si>
    <t>4.1.4.2.1</t>
  </si>
  <si>
    <t xml:space="preserve">Иные бюджетные ассигнования
</t>
  </si>
  <si>
    <t xml:space="preserve">Уплата налогов, сборов и иных платежей
</t>
  </si>
  <si>
    <t>4.1.5.2</t>
  </si>
  <si>
    <t>4.1.5.2.1</t>
  </si>
  <si>
    <t>"Приложение №2.1</t>
  </si>
  <si>
    <t>Приложение №1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</si>
  <si>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ДЕПУТАТОВ МУНИЦИПАЛЬНОГО СОВЕТА МУНИЦИПАЛЬНОГО ОБРАЗОВАНИЯ МУНИЦИПАЛЬНЫЙ ОКРУГ № 65, МУНИЦИПАЛЬНЫХ СЛУЖАЩИХ МЕСТНОЙ АДМИНИСТРАЦИИ МУНИЦИПАЛЬНОГО ОБРАЗОВАНИЯ МУНИЦИПАЛЬНЫЙ ОКРУГ №65</t>
  </si>
  <si>
    <t>4.1.13</t>
  </si>
  <si>
    <t>4.1.13.1</t>
  </si>
  <si>
    <t>4.1.13.1.1</t>
  </si>
  <si>
    <t>от 29.08.2022г. № 148</t>
  </si>
  <si>
    <t>МУНИЦИПАЛЬНОГО ОБРАЗОВАНИЯ МУНИЦИПАЛЬНЫЙ ОКРУГ № 65 НА 2024 ГОД</t>
  </si>
  <si>
    <t>МУНИЦИПАЛЬНОГО ОБРАЗОВАНИЯ МУНИЦИПАЛЬНЫЙ ОКРУГ № 65 НА 2025 ГОД</t>
  </si>
  <si>
    <t>"Приложение №2.2</t>
  </si>
  <si>
    <t>"Приложение №2.3</t>
  </si>
  <si>
    <t>ОПУБЛИКОВАНИЕ МУНИЦИПАЛЬНЫХ ПРАВОВЫХ АКТОВ И ИНОЙ ОФИЦИАЛЬНОЙ ИНФОРМАЦИИ МУНИЦИПАЛЬНОГО ОБРАЗОВАНИЯ МУНИЦИПАЛЬНЫЙ ОКРУГ № 65</t>
  </si>
  <si>
    <t>1.3.4.1</t>
  </si>
  <si>
    <t>1.3.4.1.1</t>
  </si>
  <si>
    <t>УСЛОВНО УТВЕРЖДЕННЫЕ РАСХОДЫ</t>
  </si>
  <si>
    <t xml:space="preserve">Специальные расходы
</t>
  </si>
  <si>
    <t>1.3.4.1.1.1</t>
  </si>
  <si>
    <t>2000000071</t>
  </si>
  <si>
    <t>3000000073</t>
  </si>
  <si>
    <t>4000000081</t>
  </si>
  <si>
    <t>1000000121</t>
  </si>
  <si>
    <t>1800000242</t>
  </si>
  <si>
    <t>1800000241</t>
  </si>
  <si>
    <t>1900000252</t>
  </si>
  <si>
    <t>60000S2500</t>
  </si>
  <si>
    <t>60000M2500</t>
  </si>
  <si>
    <t>4.1.6.1.1.</t>
  </si>
  <si>
    <t>4.1.7.1.1</t>
  </si>
  <si>
    <t>4.13.1.</t>
  </si>
  <si>
    <t>4.13.1.1.</t>
  </si>
  <si>
    <t>4.13.1.1.1.</t>
  </si>
  <si>
    <t>от _____________ г. № _____</t>
  </si>
  <si>
    <t>0020100441</t>
  </si>
  <si>
    <t>0020100061</t>
  </si>
  <si>
    <t>00201G0100</t>
  </si>
  <si>
    <t>00201G0860</t>
  </si>
  <si>
    <t>00201G0870</t>
  </si>
  <si>
    <t>0020100231</t>
  </si>
  <si>
    <t>0020100232</t>
  </si>
  <si>
    <t>ИТОГО РАСХОДОВ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</si>
  <si>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</si>
  <si>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СОДЕЙСТВИЕ В УСТАНОВЛЕННОМ ПОРЯДКЕ ИСПОЛЬНИТЕЛЬНЫМ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ПО СОДЕЙСТВИЮ В ИНФОРМИРОВАНИИ НАСЕЛЕНИЯ ОБ УГРОЗЕ ВОЗНИКНОВЕНИЯ ИЛИ О  ВОЗНИКНОВЕНИИ ЧРЕЗВЫЧАЙНЫХ СИТУАЦИЙ; ПРОВЕДЕНИЮ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</si>
  <si>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</si>
  <si>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УЧАСТИЕ В ПРОФИЛАКТИКЕ ТЕРРОРИЗМА И ЭКСТРЕМИЗМА, А ТАКЖЕ В МИНИМИЗАЦИИ И (ИЛИ) ЛИКВИДАЦИИ ПОСЛЕДСТВИЙ ИХ ПРОЯВЛЕНИЯ НА ТЕРРИТОРИИ МУНИЦИПАЛЬНОГО ОБРАЗОВАНИЯ МО №65 В ФОРМЕ И ПОРЯДКЕ, УСТАНОВЛЕННЫМ ФЕДЕРАЛЬНЫМ ЗАКОНОДАТЕЛЬСТВОМ И ЗАКОНОДАТЕЛЬСТВОМ САНКТ-ПЕТЕРБУРГА</t>
  </si>
  <si>
    <t>Расходы на проведение паспортизации территорий зеленых насаждений общего пользования местного значения на территории муниципального образования, включая проведение учета зеленых насаждений искусственного происхождения и иных элементов благоустройства, расположенных в границах территорий зеленых насаждений общего пользования местного значения</t>
  </si>
  <si>
    <t>Расходы на организацию работ по компенсационному озеленению в отношении территорий зеленых насаждений общего пользования местного значения, осуществляемому в соответствии с законом Санкт-Петербурга</t>
  </si>
  <si>
    <t>Расходы на проведение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</t>
  </si>
  <si>
    <t>Расходы на размещение, содержание детских площадок, включая ремонт расположенных на них элементов благоустройства, на внутриквартальных территориях</t>
  </si>
  <si>
    <t>Расходы на размещение, содержание спортивных площадок, включая ремонт расположенных на них элементов благоустройства, на внутриквартальных территориях</t>
  </si>
  <si>
    <t>Расходы на временное размещение, содержание, включая ремонт,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на внутриквартальных территориях</t>
  </si>
  <si>
    <t>Расходы на содержание внутриквартальных территорий в части обеспечения ремонта покрытий расположенных на внутриквартальных территориях</t>
  </si>
  <si>
    <t>Расходы на размещение, содержание, включая ремонт, ограждений декоративных, ограждений газонных, парковочных столбиков</t>
  </si>
  <si>
    <t>Расходы на 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внутриквартальных территориях муниципального образования</t>
  </si>
  <si>
    <t>Расходы на обеспечение проектирования благоустройства при размещении элементов благоустройства</t>
  </si>
  <si>
    <t>Расходы на содержание, в том числе уборку, территорий зеленых насаждений общего пользования местного значения (включая содержание расположенные на них элементы благоустройства), защиту зеленых насаждений, создание (размещение), переустройство, восстановление и ремонт объектов зеленых насаждений на указанных территориях</t>
  </si>
  <si>
    <t>Расходы на осуществление работ в сфере озеленения территории муниципального образования за счет средств субсидии из бюджета Санкт-Петербурга</t>
  </si>
  <si>
    <t>60000S2510</t>
  </si>
  <si>
    <t>Расходы на осуществление работ в сфере озеленения территории муниципального образования за счет средств местного бюджета</t>
  </si>
  <si>
    <t>60000M2510</t>
  </si>
  <si>
    <t xml:space="preserve">Расходы на размещение, содержание, включая ремонт полусфер,парковочных столбиков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 </t>
  </si>
  <si>
    <t>Расходы на размещение, содержание, включая ремонт, ограждений декоративных, ограждений газонных</t>
  </si>
  <si>
    <t>МУНИЦИПАЛЬНОГО ОБРАЗОВАНИЯ МУНИЦИПАЛЬНЫЙ ОКРУГ № 65 НА 2026 ГОД</t>
  </si>
  <si>
    <t>0020100024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</si>
  <si>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СУБВЕНЦИИ ИЗ БЮДЖЕТА САНКТ-ПЕТЕРБУРГА</t>
  </si>
  <si>
    <t>4.1.6.1.1</t>
  </si>
  <si>
    <t>от _________ 2023 г. № ______</t>
  </si>
  <si>
    <t>от _________ 2023 г. №______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</si>
</sst>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%"/>
    <numFmt numFmtId="181" formatCode="[$-FC19]d\ mmmm\ yyyy\ &quot;г.&quot;"/>
    <numFmt numFmtId="182" formatCode="000000"/>
  </numFmts>
  <fonts count="70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.5"/>
      <name val="Times New Roman"/>
      <family val="1"/>
    </font>
    <font>
      <b/>
      <i/>
      <u val="single"/>
      <sz val="12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Arial"/>
      <family val="2"/>
    </font>
    <font>
      <i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0"/>
      <color indexed="10"/>
      <name val="Times New Roman"/>
      <family val="1"/>
    </font>
    <font>
      <b/>
      <u val="single"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u val="single"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0"/>
      <color rgb="FFFF0000"/>
      <name val="Times New Roman"/>
      <family val="1"/>
    </font>
    <font>
      <b/>
      <u val="single"/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i/>
      <u val="single"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8"/>
      <name val="Arial Cyr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6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174" fontId="1" fillId="0" borderId="0" xfId="0" applyNumberFormat="1" applyFont="1" applyAlignment="1">
      <alignment horizontal="center"/>
    </xf>
    <xf numFmtId="174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4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/>
    </xf>
    <xf numFmtId="174" fontId="7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center" wrapText="1"/>
    </xf>
    <xf numFmtId="174" fontId="5" fillId="0" borderId="10" xfId="0" applyNumberFormat="1" applyFont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175" fontId="5" fillId="0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Border="1" applyAlignment="1">
      <alignment horizontal="center" vertical="center" wrapText="1"/>
    </xf>
    <xf numFmtId="174" fontId="2" fillId="0" borderId="0" xfId="0" applyNumberFormat="1" applyFont="1" applyAlignment="1">
      <alignment horizontal="center"/>
    </xf>
    <xf numFmtId="174" fontId="2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5" fillId="0" borderId="0" xfId="0" applyFont="1" applyAlignment="1">
      <alignment/>
    </xf>
    <xf numFmtId="17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/>
    </xf>
    <xf numFmtId="174" fontId="11" fillId="0" borderId="10" xfId="0" applyNumberFormat="1" applyFont="1" applyFill="1" applyBorder="1" applyAlignment="1">
      <alignment horizontal="center" vertical="center" wrapText="1"/>
    </xf>
    <xf numFmtId="174" fontId="2" fillId="0" borderId="11" xfId="0" applyNumberFormat="1" applyFont="1" applyFill="1" applyBorder="1" applyAlignment="1">
      <alignment horizontal="center" vertical="center"/>
    </xf>
    <xf numFmtId="175" fontId="2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0" fillId="0" borderId="0" xfId="0" applyFont="1" applyAlignment="1">
      <alignment/>
    </xf>
    <xf numFmtId="174" fontId="12" fillId="0" borderId="12" xfId="0" applyNumberFormat="1" applyFont="1" applyFill="1" applyBorder="1" applyAlignment="1">
      <alignment horizontal="center" vertical="center" wrapText="1"/>
    </xf>
    <xf numFmtId="174" fontId="2" fillId="0" borderId="12" xfId="0" applyNumberFormat="1" applyFont="1" applyFill="1" applyBorder="1" applyAlignment="1">
      <alignment horizontal="center" vertical="center" wrapText="1"/>
    </xf>
    <xf numFmtId="174" fontId="2" fillId="0" borderId="12" xfId="0" applyNumberFormat="1" applyFont="1" applyFill="1" applyBorder="1" applyAlignment="1">
      <alignment horizontal="center" vertical="center"/>
    </xf>
    <xf numFmtId="174" fontId="5" fillId="0" borderId="1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4" fontId="2" fillId="0" borderId="10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174" fontId="2" fillId="0" borderId="0" xfId="0" applyNumberFormat="1" applyFont="1" applyFill="1" applyAlignment="1">
      <alignment horizontal="center"/>
    </xf>
    <xf numFmtId="174" fontId="5" fillId="0" borderId="0" xfId="0" applyNumberFormat="1" applyFont="1" applyFill="1" applyAlignment="1">
      <alignment horizontal="center"/>
    </xf>
    <xf numFmtId="174" fontId="0" fillId="0" borderId="0" xfId="0" applyNumberFormat="1" applyFont="1" applyFill="1" applyBorder="1" applyAlignment="1">
      <alignment horizontal="center"/>
    </xf>
    <xf numFmtId="174" fontId="5" fillId="0" borderId="0" xfId="0" applyNumberFormat="1" applyFont="1" applyFill="1" applyBorder="1" applyAlignment="1">
      <alignment horizontal="center"/>
    </xf>
    <xf numFmtId="174" fontId="2" fillId="0" borderId="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174" fontId="7" fillId="33" borderId="10" xfId="0" applyNumberFormat="1" applyFont="1" applyFill="1" applyBorder="1" applyAlignment="1">
      <alignment horizontal="center" vertical="center" wrapText="1"/>
    </xf>
    <xf numFmtId="174" fontId="3" fillId="33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174" fontId="8" fillId="34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vertical="center"/>
    </xf>
    <xf numFmtId="0" fontId="5" fillId="35" borderId="10" xfId="0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vertical="center" wrapText="1"/>
    </xf>
    <xf numFmtId="174" fontId="8" fillId="35" borderId="10" xfId="0" applyNumberFormat="1" applyFont="1" applyFill="1" applyBorder="1" applyAlignment="1">
      <alignment horizontal="center" vertical="center" wrapText="1"/>
    </xf>
    <xf numFmtId="14" fontId="5" fillId="35" borderId="10" xfId="0" applyNumberFormat="1" applyFont="1" applyFill="1" applyBorder="1" applyAlignment="1">
      <alignment vertical="center"/>
    </xf>
    <xf numFmtId="49" fontId="2" fillId="36" borderId="10" xfId="0" applyNumberFormat="1" applyFont="1" applyFill="1" applyBorder="1" applyAlignment="1">
      <alignment vertical="center"/>
    </xf>
    <xf numFmtId="0" fontId="2" fillId="36" borderId="10" xfId="0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wrapText="1"/>
    </xf>
    <xf numFmtId="174" fontId="2" fillId="36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vertical="center"/>
    </xf>
    <xf numFmtId="174" fontId="2" fillId="36" borderId="10" xfId="0" applyNumberFormat="1" applyFont="1" applyFill="1" applyBorder="1" applyAlignment="1">
      <alignment horizontal="center" vertical="center"/>
    </xf>
    <xf numFmtId="14" fontId="2" fillId="36" borderId="10" xfId="0" applyNumberFormat="1" applyFont="1" applyFill="1" applyBorder="1" applyAlignment="1">
      <alignment vertical="center"/>
    </xf>
    <xf numFmtId="174" fontId="1" fillId="33" borderId="10" xfId="0" applyNumberFormat="1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174" fontId="5" fillId="35" borderId="10" xfId="0" applyNumberFormat="1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vertical="center"/>
    </xf>
    <xf numFmtId="0" fontId="2" fillId="36" borderId="10" xfId="0" applyFont="1" applyFill="1" applyBorder="1" applyAlignment="1">
      <alignment horizontal="justify" vertical="center" wrapText="1"/>
    </xf>
    <xf numFmtId="0" fontId="2" fillId="36" borderId="10" xfId="0" applyNumberFormat="1" applyFont="1" applyFill="1" applyBorder="1" applyAlignment="1">
      <alignment horizontal="justify" vertical="center" wrapText="1"/>
    </xf>
    <xf numFmtId="174" fontId="2" fillId="35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/>
    </xf>
    <xf numFmtId="174" fontId="3" fillId="0" borderId="0" xfId="0" applyNumberFormat="1" applyFont="1" applyFill="1" applyAlignment="1">
      <alignment horizontal="center"/>
    </xf>
    <xf numFmtId="174" fontId="3" fillId="0" borderId="12" xfId="0" applyNumberFormat="1" applyFont="1" applyFill="1" applyBorder="1" applyAlignment="1">
      <alignment horizontal="center" vertical="center"/>
    </xf>
    <xf numFmtId="174" fontId="5" fillId="35" borderId="10" xfId="0" applyNumberFormat="1" applyFont="1" applyFill="1" applyBorder="1" applyAlignment="1">
      <alignment horizontal="center" vertical="center"/>
    </xf>
    <xf numFmtId="0" fontId="5" fillId="34" borderId="0" xfId="0" applyFont="1" applyFill="1" applyAlignment="1">
      <alignment/>
    </xf>
    <xf numFmtId="0" fontId="5" fillId="34" borderId="0" xfId="0" applyFont="1" applyFill="1" applyAlignment="1">
      <alignment horizontal="center" vertical="center"/>
    </xf>
    <xf numFmtId="174" fontId="5" fillId="36" borderId="10" xfId="0" applyNumberFormat="1" applyFont="1" applyFill="1" applyBorder="1" applyAlignment="1">
      <alignment horizontal="center" vertical="center" wrapText="1"/>
    </xf>
    <xf numFmtId="16" fontId="5" fillId="34" borderId="10" xfId="0" applyNumberFormat="1" applyFont="1" applyFill="1" applyBorder="1" applyAlignment="1">
      <alignment vertical="center"/>
    </xf>
    <xf numFmtId="174" fontId="12" fillId="34" borderId="10" xfId="0" applyNumberFormat="1" applyFont="1" applyFill="1" applyBorder="1" applyAlignment="1">
      <alignment horizontal="center" vertical="center" wrapText="1"/>
    </xf>
    <xf numFmtId="174" fontId="5" fillId="35" borderId="0" xfId="0" applyNumberFormat="1" applyFont="1" applyFill="1" applyAlignment="1">
      <alignment horizontal="center" vertical="center"/>
    </xf>
    <xf numFmtId="0" fontId="5" fillId="36" borderId="10" xfId="0" applyFont="1" applyFill="1" applyBorder="1" applyAlignment="1">
      <alignment horizontal="center" vertical="center" wrapText="1"/>
    </xf>
    <xf numFmtId="174" fontId="5" fillId="36" borderId="10" xfId="0" applyNumberFormat="1" applyFont="1" applyFill="1" applyBorder="1" applyAlignment="1">
      <alignment horizontal="center" vertical="center"/>
    </xf>
    <xf numFmtId="174" fontId="2" fillId="0" borderId="0" xfId="0" applyNumberFormat="1" applyFont="1" applyFill="1" applyAlignment="1">
      <alignment horizontal="center" wrapText="1"/>
    </xf>
    <xf numFmtId="174" fontId="2" fillId="37" borderId="10" xfId="0" applyNumberFormat="1" applyFont="1" applyFill="1" applyBorder="1" applyAlignment="1">
      <alignment horizontal="center" vertical="center"/>
    </xf>
    <xf numFmtId="174" fontId="2" fillId="38" borderId="10" xfId="0" applyNumberFormat="1" applyFont="1" applyFill="1" applyBorder="1" applyAlignment="1">
      <alignment horizontal="center" vertical="center"/>
    </xf>
    <xf numFmtId="174" fontId="2" fillId="37" borderId="10" xfId="0" applyNumberFormat="1" applyFont="1" applyFill="1" applyBorder="1" applyAlignment="1">
      <alignment horizontal="center" vertical="center" wrapText="1"/>
    </xf>
    <xf numFmtId="49" fontId="13" fillId="37" borderId="0" xfId="0" applyNumberFormat="1" applyFont="1" applyFill="1" applyAlignment="1">
      <alignment horizontal="center"/>
    </xf>
    <xf numFmtId="2" fontId="13" fillId="37" borderId="0" xfId="0" applyNumberFormat="1" applyFont="1" applyFill="1" applyAlignment="1">
      <alignment horizontal="center"/>
    </xf>
    <xf numFmtId="49" fontId="2" fillId="37" borderId="0" xfId="0" applyNumberFormat="1" applyFont="1" applyFill="1" applyAlignment="1">
      <alignment horizontal="left"/>
    </xf>
    <xf numFmtId="49" fontId="14" fillId="37" borderId="0" xfId="0" applyNumberFormat="1" applyFont="1" applyFill="1" applyAlignment="1">
      <alignment horizontal="left"/>
    </xf>
    <xf numFmtId="49" fontId="14" fillId="37" borderId="0" xfId="0" applyNumberFormat="1" applyFont="1" applyFill="1" applyAlignment="1">
      <alignment horizontal="center"/>
    </xf>
    <xf numFmtId="4" fontId="14" fillId="37" borderId="0" xfId="0" applyNumberFormat="1" applyFont="1" applyFill="1" applyAlignment="1">
      <alignment horizontal="center"/>
    </xf>
    <xf numFmtId="49" fontId="15" fillId="37" borderId="0" xfId="0" applyNumberFormat="1" applyFont="1" applyFill="1" applyAlignment="1">
      <alignment horizontal="center"/>
    </xf>
    <xf numFmtId="49" fontId="15" fillId="37" borderId="13" xfId="0" applyNumberFormat="1" applyFont="1" applyFill="1" applyBorder="1" applyAlignment="1">
      <alignment horizontal="center" vertical="center"/>
    </xf>
    <xf numFmtId="49" fontId="16" fillId="37" borderId="13" xfId="0" applyNumberFormat="1" applyFont="1" applyFill="1" applyBorder="1" applyAlignment="1">
      <alignment horizontal="center" vertical="center" wrapText="1"/>
    </xf>
    <xf numFmtId="49" fontId="15" fillId="37" borderId="13" xfId="0" applyNumberFormat="1" applyFont="1" applyFill="1" applyBorder="1" applyAlignment="1">
      <alignment horizontal="center"/>
    </xf>
    <xf numFmtId="49" fontId="14" fillId="37" borderId="13" xfId="0" applyNumberFormat="1" applyFont="1" applyFill="1" applyBorder="1" applyAlignment="1">
      <alignment horizontal="center"/>
    </xf>
    <xf numFmtId="174" fontId="5" fillId="39" borderId="10" xfId="0" applyNumberFormat="1" applyFont="1" applyFill="1" applyBorder="1" applyAlignment="1">
      <alignment horizontal="center" vertical="center"/>
    </xf>
    <xf numFmtId="174" fontId="2" fillId="40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" fillId="40" borderId="10" xfId="0" applyFont="1" applyFill="1" applyBorder="1" applyAlignment="1">
      <alignment horizontal="center" vertical="center" wrapText="1"/>
    </xf>
    <xf numFmtId="174" fontId="2" fillId="40" borderId="10" xfId="0" applyNumberFormat="1" applyFont="1" applyFill="1" applyBorder="1" applyAlignment="1">
      <alignment horizontal="center" vertical="center" wrapText="1"/>
    </xf>
    <xf numFmtId="174" fontId="2" fillId="40" borderId="0" xfId="0" applyNumberFormat="1" applyFont="1" applyFill="1" applyAlignment="1">
      <alignment horizontal="center" vertical="center"/>
    </xf>
    <xf numFmtId="174" fontId="2" fillId="40" borderId="10" xfId="0" applyNumberFormat="1" applyFont="1" applyFill="1" applyBorder="1" applyAlignment="1">
      <alignment horizontal="center" vertical="center"/>
    </xf>
    <xf numFmtId="49" fontId="2" fillId="40" borderId="10" xfId="0" applyNumberFormat="1" applyFont="1" applyFill="1" applyBorder="1" applyAlignment="1">
      <alignment horizontal="center" vertical="center" wrapText="1"/>
    </xf>
    <xf numFmtId="49" fontId="5" fillId="41" borderId="10" xfId="0" applyNumberFormat="1" applyFont="1" applyFill="1" applyBorder="1" applyAlignment="1">
      <alignment horizontal="center" vertical="center" wrapText="1"/>
    </xf>
    <xf numFmtId="0" fontId="5" fillId="41" borderId="10" xfId="0" applyFont="1" applyFill="1" applyBorder="1" applyAlignment="1">
      <alignment horizontal="center" vertical="center" wrapText="1"/>
    </xf>
    <xf numFmtId="49" fontId="2" fillId="40" borderId="10" xfId="0" applyNumberFormat="1" applyFont="1" applyFill="1" applyBorder="1" applyAlignment="1">
      <alignment vertical="center"/>
    </xf>
    <xf numFmtId="0" fontId="17" fillId="40" borderId="10" xfId="0" applyFont="1" applyFill="1" applyBorder="1" applyAlignment="1">
      <alignment horizontal="justify" vertical="center" wrapText="1"/>
    </xf>
    <xf numFmtId="16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/>
    </xf>
    <xf numFmtId="49" fontId="17" fillId="40" borderId="10" xfId="0" applyNumberFormat="1" applyFont="1" applyFill="1" applyBorder="1" applyAlignment="1">
      <alignment vertical="center" wrapText="1"/>
    </xf>
    <xf numFmtId="0" fontId="2" fillId="37" borderId="10" xfId="0" applyFont="1" applyFill="1" applyBorder="1" applyAlignment="1">
      <alignment vertical="center"/>
    </xf>
    <xf numFmtId="49" fontId="2" fillId="37" borderId="10" xfId="0" applyNumberFormat="1" applyFont="1" applyFill="1" applyBorder="1" applyAlignment="1">
      <alignment vertical="center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174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49" fontId="2" fillId="37" borderId="10" xfId="0" applyNumberFormat="1" applyFont="1" applyFill="1" applyBorder="1" applyAlignment="1">
      <alignment vertical="center"/>
    </xf>
    <xf numFmtId="4" fontId="2" fillId="37" borderId="0" xfId="0" applyNumberFormat="1" applyFont="1" applyFill="1" applyAlignment="1">
      <alignment horizontal="center"/>
    </xf>
    <xf numFmtId="49" fontId="62" fillId="37" borderId="0" xfId="0" applyNumberFormat="1" applyFont="1" applyFill="1" applyAlignment="1">
      <alignment horizontal="center"/>
    </xf>
    <xf numFmtId="174" fontId="2" fillId="37" borderId="0" xfId="0" applyNumberFormat="1" applyFont="1" applyFill="1" applyAlignment="1">
      <alignment horizontal="center" vertical="center"/>
    </xf>
    <xf numFmtId="174" fontId="2" fillId="37" borderId="12" xfId="0" applyNumberFormat="1" applyFont="1" applyFill="1" applyBorder="1" applyAlignment="1">
      <alignment horizontal="center" vertical="center"/>
    </xf>
    <xf numFmtId="49" fontId="2" fillId="37" borderId="0" xfId="0" applyNumberFormat="1" applyFont="1" applyFill="1" applyBorder="1" applyAlignment="1">
      <alignment horizontal="center"/>
    </xf>
    <xf numFmtId="49" fontId="2" fillId="37" borderId="0" xfId="0" applyNumberFormat="1" applyFont="1" applyFill="1" applyAlignment="1">
      <alignment/>
    </xf>
    <xf numFmtId="0" fontId="17" fillId="40" borderId="10" xfId="0" applyFont="1" applyFill="1" applyBorder="1" applyAlignment="1">
      <alignment vertical="center"/>
    </xf>
    <xf numFmtId="174" fontId="2" fillId="37" borderId="0" xfId="0" applyNumberFormat="1" applyFont="1" applyFill="1" applyBorder="1" applyAlignment="1">
      <alignment horizontal="center"/>
    </xf>
    <xf numFmtId="174" fontId="63" fillId="0" borderId="10" xfId="0" applyNumberFormat="1" applyFont="1" applyFill="1" applyBorder="1" applyAlignment="1">
      <alignment horizontal="center" vertical="center"/>
    </xf>
    <xf numFmtId="174" fontId="63" fillId="37" borderId="10" xfId="0" applyNumberFormat="1" applyFont="1" applyFill="1" applyBorder="1" applyAlignment="1">
      <alignment horizontal="center" vertical="center"/>
    </xf>
    <xf numFmtId="174" fontId="63" fillId="40" borderId="10" xfId="0" applyNumberFormat="1" applyFont="1" applyFill="1" applyBorder="1" applyAlignment="1">
      <alignment horizontal="center" vertical="center"/>
    </xf>
    <xf numFmtId="174" fontId="64" fillId="34" borderId="10" xfId="0" applyNumberFormat="1" applyFont="1" applyFill="1" applyBorder="1" applyAlignment="1">
      <alignment horizontal="center" vertical="center" wrapText="1"/>
    </xf>
    <xf numFmtId="174" fontId="65" fillId="35" borderId="10" xfId="0" applyNumberFormat="1" applyFont="1" applyFill="1" applyBorder="1" applyAlignment="1">
      <alignment horizontal="center" vertical="center" wrapText="1"/>
    </xf>
    <xf numFmtId="174" fontId="63" fillId="36" borderId="10" xfId="0" applyNumberFormat="1" applyFont="1" applyFill="1" applyBorder="1" applyAlignment="1">
      <alignment horizontal="center" vertical="center" wrapText="1"/>
    </xf>
    <xf numFmtId="174" fontId="63" fillId="0" borderId="10" xfId="0" applyNumberFormat="1" applyFont="1" applyFill="1" applyBorder="1" applyAlignment="1">
      <alignment horizontal="center" vertical="center" wrapText="1"/>
    </xf>
    <xf numFmtId="174" fontId="2" fillId="0" borderId="0" xfId="0" applyNumberFormat="1" applyFont="1" applyAlignment="1">
      <alignment/>
    </xf>
    <xf numFmtId="174" fontId="63" fillId="38" borderId="10" xfId="0" applyNumberFormat="1" applyFont="1" applyFill="1" applyBorder="1" applyAlignment="1">
      <alignment horizontal="center" vertical="center"/>
    </xf>
    <xf numFmtId="174" fontId="63" fillId="36" borderId="10" xfId="0" applyNumberFormat="1" applyFont="1" applyFill="1" applyBorder="1" applyAlignment="1">
      <alignment horizontal="center" vertical="center"/>
    </xf>
    <xf numFmtId="174" fontId="63" fillId="40" borderId="10" xfId="0" applyNumberFormat="1" applyFont="1" applyFill="1" applyBorder="1" applyAlignment="1">
      <alignment horizontal="center" vertical="center" wrapText="1"/>
    </xf>
    <xf numFmtId="174" fontId="65" fillId="0" borderId="10" xfId="0" applyNumberFormat="1" applyFont="1" applyFill="1" applyBorder="1" applyAlignment="1">
      <alignment horizontal="center" vertical="center" wrapText="1"/>
    </xf>
    <xf numFmtId="174" fontId="66" fillId="0" borderId="10" xfId="0" applyNumberFormat="1" applyFont="1" applyFill="1" applyBorder="1" applyAlignment="1">
      <alignment horizontal="center" vertical="center" wrapText="1"/>
    </xf>
    <xf numFmtId="174" fontId="64" fillId="0" borderId="10" xfId="0" applyNumberFormat="1" applyFont="1" applyFill="1" applyBorder="1" applyAlignment="1">
      <alignment horizontal="center" vertical="center" wrapText="1"/>
    </xf>
    <xf numFmtId="174" fontId="63" fillId="37" borderId="10" xfId="0" applyNumberFormat="1" applyFont="1" applyFill="1" applyBorder="1" applyAlignment="1">
      <alignment horizontal="center" vertical="center" wrapText="1"/>
    </xf>
    <xf numFmtId="174" fontId="2" fillId="37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justify"/>
    </xf>
    <xf numFmtId="0" fontId="2" fillId="40" borderId="10" xfId="0" applyFont="1" applyFill="1" applyBorder="1" applyAlignment="1">
      <alignment vertical="center"/>
    </xf>
    <xf numFmtId="49" fontId="2" fillId="42" borderId="10" xfId="0" applyNumberFormat="1" applyFont="1" applyFill="1" applyBorder="1" applyAlignment="1">
      <alignment vertical="center"/>
    </xf>
    <xf numFmtId="174" fontId="5" fillId="0" borderId="0" xfId="0" applyNumberFormat="1" applyFont="1" applyFill="1" applyAlignment="1">
      <alignment/>
    </xf>
    <xf numFmtId="0" fontId="65" fillId="0" borderId="0" xfId="0" applyFont="1" applyAlignment="1">
      <alignment horizontal="right"/>
    </xf>
    <xf numFmtId="174" fontId="63" fillId="0" borderId="0" xfId="0" applyNumberFormat="1" applyFont="1" applyFill="1" applyAlignment="1">
      <alignment horizontal="center" vertical="center"/>
    </xf>
    <xf numFmtId="174" fontId="67" fillId="33" borderId="10" xfId="0" applyNumberFormat="1" applyFont="1" applyFill="1" applyBorder="1" applyAlignment="1">
      <alignment horizontal="center" vertical="center" wrapText="1"/>
    </xf>
    <xf numFmtId="174" fontId="65" fillId="39" borderId="10" xfId="0" applyNumberFormat="1" applyFont="1" applyFill="1" applyBorder="1" applyAlignment="1">
      <alignment horizontal="center" vertical="center"/>
    </xf>
    <xf numFmtId="174" fontId="63" fillId="40" borderId="10" xfId="0" applyNumberFormat="1" applyFont="1" applyFill="1" applyBorder="1" applyAlignment="1">
      <alignment horizontal="center"/>
    </xf>
    <xf numFmtId="174" fontId="63" fillId="37" borderId="10" xfId="0" applyNumberFormat="1" applyFont="1" applyFill="1" applyBorder="1" applyAlignment="1">
      <alignment horizontal="center"/>
    </xf>
    <xf numFmtId="0" fontId="63" fillId="0" borderId="0" xfId="0" applyFont="1" applyAlignment="1">
      <alignment/>
    </xf>
    <xf numFmtId="4" fontId="68" fillId="0" borderId="0" xfId="0" applyNumberFormat="1" applyFont="1" applyAlignment="1">
      <alignment/>
    </xf>
    <xf numFmtId="4" fontId="68" fillId="0" borderId="0" xfId="0" applyNumberFormat="1" applyFont="1" applyFill="1" applyAlignment="1">
      <alignment horizontal="center" vertical="center"/>
    </xf>
    <xf numFmtId="174" fontId="5" fillId="37" borderId="10" xfId="0" applyNumberFormat="1" applyFont="1" applyFill="1" applyBorder="1" applyAlignment="1">
      <alignment horizontal="center" vertical="center" wrapText="1"/>
    </xf>
    <xf numFmtId="174" fontId="2" fillId="0" borderId="0" xfId="0" applyNumberFormat="1" applyFont="1" applyFill="1" applyAlignment="1">
      <alignment/>
    </xf>
    <xf numFmtId="49" fontId="17" fillId="40" borderId="10" xfId="0" applyNumberFormat="1" applyFont="1" applyFill="1" applyBorder="1" applyAlignment="1">
      <alignment horizontal="justify" vertical="center" wrapText="1"/>
    </xf>
    <xf numFmtId="49" fontId="2" fillId="0" borderId="10" xfId="0" applyNumberFormat="1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5" fillId="0" borderId="10" xfId="0" applyFont="1" applyBorder="1" applyAlignment="1">
      <alignment horizontal="justify" vertical="center" wrapText="1"/>
    </xf>
    <xf numFmtId="0" fontId="3" fillId="33" borderId="12" xfId="0" applyNumberFormat="1" applyFont="1" applyFill="1" applyBorder="1" applyAlignment="1" applyProtection="1">
      <alignment horizontal="justify" vertical="center" wrapText="1"/>
      <protection/>
    </xf>
    <xf numFmtId="0" fontId="5" fillId="34" borderId="10" xfId="0" applyFont="1" applyFill="1" applyBorder="1" applyAlignment="1">
      <alignment horizontal="justify" vertical="center" wrapText="1"/>
    </xf>
    <xf numFmtId="0" fontId="5" fillId="35" borderId="10" xfId="0" applyFont="1" applyFill="1" applyBorder="1" applyAlignment="1">
      <alignment horizontal="justify" vertical="center" wrapText="1"/>
    </xf>
    <xf numFmtId="0" fontId="3" fillId="33" borderId="10" xfId="0" applyFont="1" applyFill="1" applyBorder="1" applyAlignment="1">
      <alignment horizontal="justify" vertical="center" wrapText="1"/>
    </xf>
    <xf numFmtId="49" fontId="2" fillId="37" borderId="10" xfId="0" applyNumberFormat="1" applyFont="1" applyFill="1" applyBorder="1" applyAlignment="1">
      <alignment horizontal="justify" vertical="center" wrapText="1"/>
    </xf>
    <xf numFmtId="0" fontId="3" fillId="35" borderId="10" xfId="0" applyFont="1" applyFill="1" applyBorder="1" applyAlignment="1">
      <alignment horizontal="justify" vertical="center" wrapText="1"/>
    </xf>
    <xf numFmtId="0" fontId="2" fillId="36" borderId="0" xfId="0" applyFont="1" applyFill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justify" vertical="center" wrapText="1"/>
    </xf>
    <xf numFmtId="182" fontId="2" fillId="36" borderId="10" xfId="0" applyNumberFormat="1" applyFont="1" applyFill="1" applyBorder="1" applyAlignment="1">
      <alignment horizontal="justify" vertical="center" wrapText="1"/>
    </xf>
    <xf numFmtId="49" fontId="5" fillId="34" borderId="10" xfId="0" applyNumberFormat="1" applyFont="1" applyFill="1" applyBorder="1" applyAlignment="1">
      <alignment horizontal="justify" vertical="center" wrapText="1"/>
    </xf>
    <xf numFmtId="49" fontId="5" fillId="35" borderId="10" xfId="0" applyNumberFormat="1" applyFont="1" applyFill="1" applyBorder="1" applyAlignment="1">
      <alignment horizontal="justify" vertical="center" wrapText="1"/>
    </xf>
    <xf numFmtId="49" fontId="2" fillId="36" borderId="10" xfId="0" applyNumberFormat="1" applyFont="1" applyFill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174" fontId="5" fillId="41" borderId="10" xfId="0" applyNumberFormat="1" applyFont="1" applyFill="1" applyBorder="1" applyAlignment="1">
      <alignment horizontal="center" vertical="center"/>
    </xf>
    <xf numFmtId="174" fontId="3" fillId="33" borderId="10" xfId="0" applyNumberFormat="1" applyFont="1" applyFill="1" applyBorder="1" applyAlignment="1">
      <alignment horizontal="center" vertical="center"/>
    </xf>
    <xf numFmtId="174" fontId="20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93"/>
  <sheetViews>
    <sheetView tabSelected="1" view="pageBreakPreview" zoomScaleSheetLayoutView="100" workbookViewId="0" topLeftCell="A273">
      <selection activeCell="J281" sqref="J281"/>
    </sheetView>
  </sheetViews>
  <sheetFormatPr defaultColWidth="9.00390625" defaultRowHeight="12.75"/>
  <cols>
    <col min="1" max="1" width="8.75390625" style="50" customWidth="1"/>
    <col min="2" max="2" width="72.25390625" style="191" customWidth="1"/>
    <col min="3" max="3" width="5.75390625" style="3" customWidth="1"/>
    <col min="4" max="4" width="9.75390625" style="3" customWidth="1"/>
    <col min="5" max="5" width="12.25390625" style="3" customWidth="1"/>
    <col min="6" max="6" width="0.2421875" style="3" hidden="1" customWidth="1"/>
    <col min="7" max="7" width="0.12890625" style="3" hidden="1" customWidth="1"/>
    <col min="8" max="8" width="7.375" style="3" customWidth="1"/>
    <col min="9" max="9" width="12.00390625" style="32" hidden="1" customWidth="1"/>
    <col min="10" max="10" width="21.00390625" style="179" customWidth="1"/>
    <col min="11" max="11" width="0.12890625" style="2" hidden="1" customWidth="1"/>
    <col min="12" max="12" width="0.875" style="112" hidden="1" customWidth="1"/>
    <col min="13" max="13" width="8.625" style="62" hidden="1" customWidth="1"/>
    <col min="14" max="14" width="9.125" style="3" hidden="1" customWidth="1"/>
    <col min="15" max="15" width="16.00390625" style="3" hidden="1" customWidth="1"/>
    <col min="16" max="16" width="0.2421875" style="37" hidden="1" customWidth="1"/>
    <col min="17" max="17" width="24.75390625" style="3" hidden="1" customWidth="1"/>
    <col min="18" max="18" width="30.00390625" style="3" customWidth="1"/>
    <col min="19" max="16384" width="9.125" style="3" customWidth="1"/>
  </cols>
  <sheetData>
    <row r="1" spans="5:10" ht="15.75" hidden="1">
      <c r="E1" s="35"/>
      <c r="F1" s="42" t="s">
        <v>0</v>
      </c>
      <c r="G1" s="42"/>
      <c r="H1" s="42"/>
      <c r="I1" s="1"/>
      <c r="J1" s="178" t="s">
        <v>359</v>
      </c>
    </row>
    <row r="2" spans="5:10" ht="15.75" hidden="1">
      <c r="E2" s="35"/>
      <c r="F2" s="42"/>
      <c r="G2" s="42"/>
      <c r="H2" s="42"/>
      <c r="I2" s="1"/>
      <c r="J2" s="178"/>
    </row>
    <row r="3" spans="1:10" ht="13.5" customHeight="1" hidden="1">
      <c r="A3" s="51" t="s">
        <v>1</v>
      </c>
      <c r="E3" s="35"/>
      <c r="F3" s="35"/>
      <c r="G3" s="35"/>
      <c r="H3" s="35"/>
      <c r="J3" s="178" t="s">
        <v>2</v>
      </c>
    </row>
    <row r="4" spans="1:10" ht="15.75" hidden="1">
      <c r="A4" s="51" t="s">
        <v>1</v>
      </c>
      <c r="E4" s="35"/>
      <c r="F4" s="35"/>
      <c r="G4" s="35"/>
      <c r="H4" s="35"/>
      <c r="J4" s="178" t="s">
        <v>3</v>
      </c>
    </row>
    <row r="5" spans="1:10" ht="15.75" hidden="1">
      <c r="A5" s="51"/>
      <c r="E5" s="213"/>
      <c r="F5" s="213"/>
      <c r="G5" s="213"/>
      <c r="H5" s="213"/>
      <c r="I5" s="213"/>
      <c r="J5" s="213"/>
    </row>
    <row r="6" spans="1:10" ht="15.75" hidden="1">
      <c r="A6" s="51"/>
      <c r="E6" s="61"/>
      <c r="F6" s="61"/>
      <c r="G6" s="61"/>
      <c r="H6" s="61"/>
      <c r="I6" s="61"/>
      <c r="J6" s="178"/>
    </row>
    <row r="7" spans="1:10" ht="15.75" hidden="1">
      <c r="A7" s="51"/>
      <c r="E7" s="61"/>
      <c r="F7" s="61"/>
      <c r="G7" s="61"/>
      <c r="H7" s="61"/>
      <c r="I7" s="61"/>
      <c r="J7" s="178" t="s">
        <v>372</v>
      </c>
    </row>
    <row r="8" spans="1:10" ht="15.75" hidden="1">
      <c r="A8" s="51"/>
      <c r="E8" s="61"/>
      <c r="F8" s="61"/>
      <c r="G8" s="61"/>
      <c r="H8" s="61"/>
      <c r="I8" s="61"/>
      <c r="J8" s="178" t="s">
        <v>2</v>
      </c>
    </row>
    <row r="9" spans="1:10" ht="15.75" hidden="1">
      <c r="A9" s="51"/>
      <c r="E9" s="213" t="s">
        <v>3</v>
      </c>
      <c r="F9" s="213"/>
      <c r="G9" s="213"/>
      <c r="H9" s="213"/>
      <c r="I9" s="213"/>
      <c r="J9" s="213"/>
    </row>
    <row r="10" spans="1:10" ht="15.75" hidden="1">
      <c r="A10" s="51"/>
      <c r="E10" s="61"/>
      <c r="F10" s="61"/>
      <c r="G10" s="61"/>
      <c r="H10" s="61"/>
      <c r="I10" s="61"/>
      <c r="J10" s="178" t="s">
        <v>377</v>
      </c>
    </row>
    <row r="11" spans="1:10" ht="15.75">
      <c r="A11" s="51"/>
      <c r="E11" s="61"/>
      <c r="F11" s="61"/>
      <c r="G11" s="61"/>
      <c r="H11" s="61"/>
      <c r="I11" s="61"/>
      <c r="J11" s="61"/>
    </row>
    <row r="12" spans="1:10" ht="15.75">
      <c r="A12" s="51"/>
      <c r="E12" s="35"/>
      <c r="F12" s="42" t="s">
        <v>0</v>
      </c>
      <c r="G12" s="42"/>
      <c r="H12" s="42"/>
      <c r="I12" s="1"/>
      <c r="J12" s="61" t="s">
        <v>371</v>
      </c>
    </row>
    <row r="13" spans="1:10" ht="15.75">
      <c r="A13" s="51"/>
      <c r="E13" s="35"/>
      <c r="F13" s="35"/>
      <c r="G13" s="35"/>
      <c r="H13" s="35"/>
      <c r="J13" s="61" t="s">
        <v>2</v>
      </c>
    </row>
    <row r="14" spans="1:10" ht="15.75">
      <c r="A14" s="51"/>
      <c r="E14" s="35"/>
      <c r="F14" s="35"/>
      <c r="G14" s="35"/>
      <c r="H14" s="35"/>
      <c r="J14" s="61" t="s">
        <v>3</v>
      </c>
    </row>
    <row r="15" spans="1:10" ht="15.75">
      <c r="A15" s="51"/>
      <c r="E15" s="61"/>
      <c r="F15" s="61"/>
      <c r="G15" s="61"/>
      <c r="H15" s="61"/>
      <c r="I15" s="61"/>
      <c r="J15" s="61" t="s">
        <v>402</v>
      </c>
    </row>
    <row r="16" spans="1:10" ht="15.75">
      <c r="A16" s="51"/>
      <c r="E16" s="213"/>
      <c r="F16" s="213"/>
      <c r="G16" s="213"/>
      <c r="H16" s="213"/>
      <c r="I16" s="213"/>
      <c r="J16" s="213"/>
    </row>
    <row r="17" spans="1:10" ht="15.75">
      <c r="A17" s="214"/>
      <c r="B17" s="214"/>
      <c r="C17" s="214"/>
      <c r="D17" s="214"/>
      <c r="E17" s="214"/>
      <c r="F17" s="214"/>
      <c r="G17" s="214"/>
      <c r="H17" s="214"/>
      <c r="I17" s="214"/>
      <c r="J17" s="214"/>
    </row>
    <row r="18" spans="1:12" ht="15.75">
      <c r="A18" s="214" t="s">
        <v>222</v>
      </c>
      <c r="B18" s="214"/>
      <c r="C18" s="214"/>
      <c r="D18" s="214"/>
      <c r="E18" s="214"/>
      <c r="F18" s="214"/>
      <c r="G18" s="214"/>
      <c r="H18" s="214"/>
      <c r="I18" s="214"/>
      <c r="J18" s="214"/>
      <c r="L18" s="114"/>
    </row>
    <row r="19" spans="1:12" ht="15.75">
      <c r="A19" s="214" t="s">
        <v>223</v>
      </c>
      <c r="B19" s="214"/>
      <c r="C19" s="214"/>
      <c r="D19" s="214"/>
      <c r="E19" s="214"/>
      <c r="F19" s="214"/>
      <c r="G19" s="214"/>
      <c r="H19" s="214"/>
      <c r="I19" s="214"/>
      <c r="J19" s="214"/>
      <c r="L19" s="115"/>
    </row>
    <row r="20" spans="1:19" ht="15.75">
      <c r="A20" s="214" t="s">
        <v>378</v>
      </c>
      <c r="B20" s="214"/>
      <c r="C20" s="214"/>
      <c r="D20" s="214"/>
      <c r="E20" s="214"/>
      <c r="F20" s="214"/>
      <c r="G20" s="214"/>
      <c r="H20" s="214"/>
      <c r="I20" s="214"/>
      <c r="J20" s="214"/>
      <c r="L20" s="115"/>
      <c r="S20" s="165"/>
    </row>
    <row r="21" spans="1:12" ht="10.5" customHeight="1">
      <c r="A21" s="52"/>
      <c r="L21" s="116"/>
    </row>
    <row r="22" spans="1:12" ht="42.75" customHeight="1">
      <c r="A22" s="53" t="s">
        <v>4</v>
      </c>
      <c r="B22" s="192" t="s">
        <v>5</v>
      </c>
      <c r="C22" s="5" t="s">
        <v>6</v>
      </c>
      <c r="D22" s="5" t="s">
        <v>7</v>
      </c>
      <c r="E22" s="5" t="s">
        <v>8</v>
      </c>
      <c r="F22" s="5" t="s">
        <v>9</v>
      </c>
      <c r="G22" s="5" t="s">
        <v>10</v>
      </c>
      <c r="H22" s="5" t="s">
        <v>11</v>
      </c>
      <c r="I22" s="6"/>
      <c r="J22" s="7" t="s">
        <v>56</v>
      </c>
      <c r="K22" s="7"/>
      <c r="L22" s="116"/>
    </row>
    <row r="23" spans="1:12" ht="31.5" hidden="1">
      <c r="A23" s="67" t="s">
        <v>174</v>
      </c>
      <c r="B23" s="193" t="s">
        <v>176</v>
      </c>
      <c r="C23" s="29">
        <v>913</v>
      </c>
      <c r="D23" s="30"/>
      <c r="E23" s="68"/>
      <c r="F23" s="69"/>
      <c r="G23" s="29"/>
      <c r="H23" s="29"/>
      <c r="I23" s="70"/>
      <c r="J23" s="180">
        <f>J24</f>
        <v>0</v>
      </c>
      <c r="K23" s="9"/>
      <c r="L23" s="117"/>
    </row>
    <row r="24" spans="1:12" ht="36" customHeight="1" hidden="1">
      <c r="A24" s="72" t="s">
        <v>12</v>
      </c>
      <c r="B24" s="194" t="s">
        <v>101</v>
      </c>
      <c r="C24" s="73">
        <v>913</v>
      </c>
      <c r="D24" s="74" t="s">
        <v>102</v>
      </c>
      <c r="E24" s="73"/>
      <c r="F24" s="74"/>
      <c r="G24" s="73"/>
      <c r="H24" s="73"/>
      <c r="I24" s="75"/>
      <c r="J24" s="161">
        <f>J25</f>
        <v>0</v>
      </c>
      <c r="K24" s="11"/>
      <c r="L24" s="117"/>
    </row>
    <row r="25" spans="1:12" ht="36" customHeight="1" hidden="1">
      <c r="A25" s="76" t="s">
        <v>13</v>
      </c>
      <c r="B25" s="195" t="s">
        <v>177</v>
      </c>
      <c r="C25" s="77">
        <v>913</v>
      </c>
      <c r="D25" s="78" t="s">
        <v>178</v>
      </c>
      <c r="E25" s="77"/>
      <c r="F25" s="78"/>
      <c r="G25" s="77"/>
      <c r="H25" s="77"/>
      <c r="I25" s="79"/>
      <c r="J25" s="181">
        <f>J26</f>
        <v>0</v>
      </c>
      <c r="K25" s="11"/>
      <c r="L25" s="117"/>
    </row>
    <row r="26" spans="1:12" ht="28.5" customHeight="1" hidden="1">
      <c r="A26" s="81" t="s">
        <v>16</v>
      </c>
      <c r="B26" s="93" t="s">
        <v>234</v>
      </c>
      <c r="C26" s="82">
        <v>913</v>
      </c>
      <c r="D26" s="83" t="s">
        <v>178</v>
      </c>
      <c r="E26" s="83" t="s">
        <v>205</v>
      </c>
      <c r="F26" s="83" t="s">
        <v>18</v>
      </c>
      <c r="G26" s="82">
        <v>210</v>
      </c>
      <c r="H26" s="82"/>
      <c r="I26" s="84"/>
      <c r="J26" s="182">
        <f>J27+J29</f>
        <v>0</v>
      </c>
      <c r="K26" s="25"/>
      <c r="L26" s="117"/>
    </row>
    <row r="27" spans="1:12" ht="48" customHeight="1" hidden="1">
      <c r="A27" s="56" t="s">
        <v>103</v>
      </c>
      <c r="B27" s="190" t="s">
        <v>109</v>
      </c>
      <c r="C27" s="14">
        <v>913</v>
      </c>
      <c r="D27" s="15" t="s">
        <v>178</v>
      </c>
      <c r="E27" s="15" t="s">
        <v>205</v>
      </c>
      <c r="F27" s="15"/>
      <c r="G27" s="14"/>
      <c r="H27" s="14">
        <v>100</v>
      </c>
      <c r="I27" s="33"/>
      <c r="J27" s="183">
        <f>J28</f>
        <v>0</v>
      </c>
      <c r="K27" s="8"/>
      <c r="L27" s="117"/>
    </row>
    <row r="28" spans="1:12" ht="19.5" customHeight="1" hidden="1">
      <c r="A28" s="56" t="s">
        <v>20</v>
      </c>
      <c r="B28" s="190" t="s">
        <v>111</v>
      </c>
      <c r="C28" s="14">
        <v>913</v>
      </c>
      <c r="D28" s="15" t="s">
        <v>178</v>
      </c>
      <c r="E28" s="15" t="s">
        <v>205</v>
      </c>
      <c r="F28" s="15"/>
      <c r="G28" s="14"/>
      <c r="H28" s="14">
        <v>120</v>
      </c>
      <c r="I28" s="33"/>
      <c r="J28" s="183"/>
      <c r="K28" s="8"/>
      <c r="L28" s="117"/>
    </row>
    <row r="29" spans="1:12" ht="26.25" customHeight="1" hidden="1">
      <c r="A29" s="56" t="s">
        <v>220</v>
      </c>
      <c r="B29" s="190" t="s">
        <v>226</v>
      </c>
      <c r="C29" s="14">
        <v>913</v>
      </c>
      <c r="D29" s="15" t="s">
        <v>178</v>
      </c>
      <c r="E29" s="15" t="s">
        <v>205</v>
      </c>
      <c r="F29" s="15"/>
      <c r="G29" s="14"/>
      <c r="H29" s="14">
        <v>200</v>
      </c>
      <c r="I29" s="33"/>
      <c r="J29" s="183">
        <f>J30</f>
        <v>0</v>
      </c>
      <c r="K29" s="8"/>
      <c r="L29" s="116"/>
    </row>
    <row r="30" spans="1:13" ht="28.5" customHeight="1" hidden="1">
      <c r="A30" s="56" t="s">
        <v>221</v>
      </c>
      <c r="B30" s="190" t="s">
        <v>105</v>
      </c>
      <c r="C30" s="19">
        <v>913</v>
      </c>
      <c r="D30" s="20" t="s">
        <v>178</v>
      </c>
      <c r="E30" s="20" t="s">
        <v>205</v>
      </c>
      <c r="F30" s="20"/>
      <c r="G30" s="19"/>
      <c r="H30" s="19">
        <v>240</v>
      </c>
      <c r="I30" s="8"/>
      <c r="J30" s="183"/>
      <c r="K30" s="8"/>
      <c r="L30" s="116"/>
      <c r="M30" s="108"/>
    </row>
    <row r="31" spans="1:12" ht="31.5">
      <c r="A31" s="67" t="s">
        <v>174</v>
      </c>
      <c r="B31" s="196" t="s">
        <v>181</v>
      </c>
      <c r="C31" s="29">
        <v>929</v>
      </c>
      <c r="D31" s="30"/>
      <c r="E31" s="68"/>
      <c r="F31" s="69"/>
      <c r="G31" s="29"/>
      <c r="H31" s="29"/>
      <c r="I31" s="70"/>
      <c r="J31" s="71">
        <f>J32</f>
        <v>5201.4</v>
      </c>
      <c r="K31" s="9"/>
      <c r="L31" s="116"/>
    </row>
    <row r="32" spans="1:12" ht="21" customHeight="1">
      <c r="A32" s="72" t="s">
        <v>12</v>
      </c>
      <c r="B32" s="194" t="s">
        <v>101</v>
      </c>
      <c r="C32" s="73">
        <v>929</v>
      </c>
      <c r="D32" s="74" t="s">
        <v>102</v>
      </c>
      <c r="E32" s="73"/>
      <c r="F32" s="74"/>
      <c r="G32" s="73"/>
      <c r="H32" s="73"/>
      <c r="I32" s="75"/>
      <c r="J32" s="75">
        <f>J33+J37</f>
        <v>5201.4</v>
      </c>
      <c r="K32" s="11"/>
      <c r="L32" s="116"/>
    </row>
    <row r="33" spans="1:12" ht="26.25" customHeight="1">
      <c r="A33" s="76" t="s">
        <v>13</v>
      </c>
      <c r="B33" s="195" t="s">
        <v>14</v>
      </c>
      <c r="C33" s="77">
        <v>929</v>
      </c>
      <c r="D33" s="78" t="s">
        <v>15</v>
      </c>
      <c r="E33" s="77"/>
      <c r="F33" s="78"/>
      <c r="G33" s="77"/>
      <c r="H33" s="77"/>
      <c r="I33" s="79"/>
      <c r="J33" s="79">
        <f>J34</f>
        <v>1860.5</v>
      </c>
      <c r="K33" s="11"/>
      <c r="L33" s="116"/>
    </row>
    <row r="34" spans="1:12" ht="14.25" customHeight="1">
      <c r="A34" s="81" t="s">
        <v>16</v>
      </c>
      <c r="B34" s="93" t="s">
        <v>17</v>
      </c>
      <c r="C34" s="82">
        <v>929</v>
      </c>
      <c r="D34" s="83" t="s">
        <v>15</v>
      </c>
      <c r="E34" s="83" t="s">
        <v>206</v>
      </c>
      <c r="F34" s="83" t="s">
        <v>18</v>
      </c>
      <c r="G34" s="82">
        <v>210</v>
      </c>
      <c r="H34" s="82"/>
      <c r="I34" s="84"/>
      <c r="J34" s="84">
        <f>J35</f>
        <v>1860.5</v>
      </c>
      <c r="K34" s="25"/>
      <c r="L34" s="116"/>
    </row>
    <row r="35" spans="1:18" ht="48" customHeight="1">
      <c r="A35" s="56" t="s">
        <v>103</v>
      </c>
      <c r="B35" s="190" t="s">
        <v>109</v>
      </c>
      <c r="C35" s="14">
        <v>929</v>
      </c>
      <c r="D35" s="15" t="s">
        <v>15</v>
      </c>
      <c r="E35" s="15" t="s">
        <v>206</v>
      </c>
      <c r="F35" s="15"/>
      <c r="G35" s="14"/>
      <c r="H35" s="14">
        <v>100</v>
      </c>
      <c r="I35" s="33"/>
      <c r="J35" s="109">
        <f>J36</f>
        <v>1860.5</v>
      </c>
      <c r="K35" s="8"/>
      <c r="L35" s="116"/>
      <c r="R35" s="174"/>
    </row>
    <row r="36" spans="1:18" ht="19.5" customHeight="1">
      <c r="A36" s="56" t="s">
        <v>20</v>
      </c>
      <c r="B36" s="190" t="s">
        <v>111</v>
      </c>
      <c r="C36" s="14">
        <v>929</v>
      </c>
      <c r="D36" s="15" t="s">
        <v>15</v>
      </c>
      <c r="E36" s="15" t="s">
        <v>206</v>
      </c>
      <c r="F36" s="15"/>
      <c r="G36" s="14"/>
      <c r="H36" s="14">
        <v>120</v>
      </c>
      <c r="I36" s="33"/>
      <c r="J36" s="109">
        <v>1860.5</v>
      </c>
      <c r="K36" s="8"/>
      <c r="L36" s="116"/>
      <c r="R36" s="174"/>
    </row>
    <row r="37" spans="1:12" ht="39.75" customHeight="1">
      <c r="A37" s="80" t="s">
        <v>107</v>
      </c>
      <c r="B37" s="195" t="s">
        <v>58</v>
      </c>
      <c r="C37" s="77">
        <v>929</v>
      </c>
      <c r="D37" s="78" t="s">
        <v>21</v>
      </c>
      <c r="E37" s="77"/>
      <c r="F37" s="78"/>
      <c r="G37" s="77"/>
      <c r="H37" s="77"/>
      <c r="I37" s="79"/>
      <c r="J37" s="79">
        <f>J38+J41+J45+J56</f>
        <v>3340.8999999999996</v>
      </c>
      <c r="K37" s="11"/>
      <c r="L37" s="116"/>
    </row>
    <row r="38" spans="1:12" ht="27" customHeight="1">
      <c r="A38" s="85" t="s">
        <v>108</v>
      </c>
      <c r="B38" s="93" t="s">
        <v>24</v>
      </c>
      <c r="C38" s="82">
        <v>929</v>
      </c>
      <c r="D38" s="83" t="s">
        <v>21</v>
      </c>
      <c r="E38" s="83" t="s">
        <v>207</v>
      </c>
      <c r="F38" s="83" t="s">
        <v>23</v>
      </c>
      <c r="G38" s="82">
        <v>226</v>
      </c>
      <c r="H38" s="82"/>
      <c r="I38" s="86"/>
      <c r="J38" s="86">
        <f>J39</f>
        <v>1562.8</v>
      </c>
      <c r="K38" s="8"/>
      <c r="L38" s="116"/>
    </row>
    <row r="39" spans="1:12" ht="48" customHeight="1">
      <c r="A39" s="56" t="s">
        <v>110</v>
      </c>
      <c r="B39" s="190" t="s">
        <v>109</v>
      </c>
      <c r="C39" s="14">
        <v>929</v>
      </c>
      <c r="D39" s="15" t="s">
        <v>21</v>
      </c>
      <c r="E39" s="15" t="s">
        <v>207</v>
      </c>
      <c r="F39" s="15"/>
      <c r="G39" s="14"/>
      <c r="H39" s="14">
        <v>100</v>
      </c>
      <c r="I39" s="33"/>
      <c r="J39" s="109">
        <f>J40</f>
        <v>1562.8</v>
      </c>
      <c r="K39" s="8"/>
      <c r="L39" s="116"/>
    </row>
    <row r="40" spans="1:12" ht="18.75" customHeight="1">
      <c r="A40" s="57" t="s">
        <v>112</v>
      </c>
      <c r="B40" s="190" t="s">
        <v>111</v>
      </c>
      <c r="C40" s="19">
        <v>929</v>
      </c>
      <c r="D40" s="20" t="s">
        <v>21</v>
      </c>
      <c r="E40" s="20" t="s">
        <v>207</v>
      </c>
      <c r="F40" s="20" t="s">
        <v>23</v>
      </c>
      <c r="G40" s="19">
        <v>290</v>
      </c>
      <c r="H40" s="19">
        <v>120</v>
      </c>
      <c r="I40" s="8"/>
      <c r="J40" s="109">
        <v>1562.8</v>
      </c>
      <c r="K40" s="8"/>
      <c r="L40" s="116"/>
    </row>
    <row r="41" spans="1:12" ht="26.25" customHeight="1">
      <c r="A41" s="87" t="s">
        <v>113</v>
      </c>
      <c r="B41" s="93" t="s">
        <v>69</v>
      </c>
      <c r="C41" s="82">
        <v>929</v>
      </c>
      <c r="D41" s="83" t="s">
        <v>21</v>
      </c>
      <c r="E41" s="83" t="s">
        <v>208</v>
      </c>
      <c r="F41" s="83" t="s">
        <v>25</v>
      </c>
      <c r="G41" s="82"/>
      <c r="H41" s="82"/>
      <c r="I41" s="84"/>
      <c r="J41" s="84">
        <f>J43</f>
        <v>394.9</v>
      </c>
      <c r="K41" s="25"/>
      <c r="L41" s="116"/>
    </row>
    <row r="42" spans="1:12" ht="27" customHeight="1" hidden="1">
      <c r="A42" s="57"/>
      <c r="B42" s="21"/>
      <c r="C42" s="19">
        <v>929</v>
      </c>
      <c r="D42" s="20" t="s">
        <v>21</v>
      </c>
      <c r="E42" s="20"/>
      <c r="F42" s="20"/>
      <c r="G42" s="19">
        <v>210</v>
      </c>
      <c r="H42" s="19"/>
      <c r="I42" s="8"/>
      <c r="J42" s="8"/>
      <c r="K42" s="8"/>
      <c r="L42" s="116"/>
    </row>
    <row r="43" spans="1:12" ht="40.5" customHeight="1">
      <c r="A43" s="43" t="s">
        <v>114</v>
      </c>
      <c r="B43" s="190" t="s">
        <v>109</v>
      </c>
      <c r="C43" s="19">
        <v>929</v>
      </c>
      <c r="D43" s="20" t="s">
        <v>21</v>
      </c>
      <c r="E43" s="20" t="s">
        <v>208</v>
      </c>
      <c r="F43" s="20" t="s">
        <v>25</v>
      </c>
      <c r="G43" s="19">
        <v>212</v>
      </c>
      <c r="H43" s="19">
        <v>100</v>
      </c>
      <c r="I43" s="8"/>
      <c r="J43" s="109">
        <f>J44</f>
        <v>394.9</v>
      </c>
      <c r="K43" s="8"/>
      <c r="L43" s="116"/>
    </row>
    <row r="44" spans="1:12" ht="16.5" customHeight="1">
      <c r="A44" s="43" t="s">
        <v>115</v>
      </c>
      <c r="B44" s="190" t="s">
        <v>111</v>
      </c>
      <c r="C44" s="19">
        <v>929</v>
      </c>
      <c r="D44" s="20" t="s">
        <v>21</v>
      </c>
      <c r="E44" s="20" t="s">
        <v>208</v>
      </c>
      <c r="F44" s="20" t="s">
        <v>25</v>
      </c>
      <c r="G44" s="19">
        <v>212</v>
      </c>
      <c r="H44" s="19">
        <v>120</v>
      </c>
      <c r="I44" s="8"/>
      <c r="J44" s="109">
        <v>394.9</v>
      </c>
      <c r="K44" s="8"/>
      <c r="L44" s="116"/>
    </row>
    <row r="45" spans="1:12" ht="27.75" customHeight="1">
      <c r="A45" s="85" t="s">
        <v>116</v>
      </c>
      <c r="B45" s="93" t="s">
        <v>217</v>
      </c>
      <c r="C45" s="82">
        <v>929</v>
      </c>
      <c r="D45" s="83" t="s">
        <v>21</v>
      </c>
      <c r="E45" s="83" t="s">
        <v>209</v>
      </c>
      <c r="F45" s="83" t="s">
        <v>23</v>
      </c>
      <c r="G45" s="82"/>
      <c r="H45" s="82"/>
      <c r="I45" s="84"/>
      <c r="J45" s="84">
        <f>J46+J50</f>
        <v>1263.2</v>
      </c>
      <c r="K45" s="25"/>
      <c r="L45" s="116"/>
    </row>
    <row r="46" spans="1:12" ht="48" customHeight="1">
      <c r="A46" s="43" t="s">
        <v>117</v>
      </c>
      <c r="B46" s="190" t="s">
        <v>109</v>
      </c>
      <c r="C46" s="14">
        <v>929</v>
      </c>
      <c r="D46" s="15" t="s">
        <v>21</v>
      </c>
      <c r="E46" s="15" t="s">
        <v>209</v>
      </c>
      <c r="F46" s="15"/>
      <c r="G46" s="14"/>
      <c r="H46" s="14">
        <v>100</v>
      </c>
      <c r="I46" s="33"/>
      <c r="J46" s="109">
        <f>J47</f>
        <v>487.2</v>
      </c>
      <c r="K46" s="8"/>
      <c r="L46" s="116"/>
    </row>
    <row r="47" spans="1:12" ht="18.75" customHeight="1">
      <c r="A47" s="43" t="s">
        <v>118</v>
      </c>
      <c r="B47" s="190" t="s">
        <v>111</v>
      </c>
      <c r="C47" s="19">
        <v>929</v>
      </c>
      <c r="D47" s="20" t="s">
        <v>21</v>
      </c>
      <c r="E47" s="20" t="s">
        <v>209</v>
      </c>
      <c r="F47" s="20"/>
      <c r="G47" s="19"/>
      <c r="H47" s="19">
        <v>120</v>
      </c>
      <c r="I47" s="8"/>
      <c r="J47" s="109">
        <v>487.2</v>
      </c>
      <c r="K47" s="8"/>
      <c r="L47" s="116"/>
    </row>
    <row r="48" spans="1:12" ht="25.5" customHeight="1" hidden="1">
      <c r="A48" s="43" t="s">
        <v>90</v>
      </c>
      <c r="B48" s="190" t="s">
        <v>87</v>
      </c>
      <c r="C48" s="19">
        <v>929</v>
      </c>
      <c r="D48" s="20" t="s">
        <v>21</v>
      </c>
      <c r="E48" s="20"/>
      <c r="F48" s="20"/>
      <c r="G48" s="19"/>
      <c r="H48" s="19">
        <v>121</v>
      </c>
      <c r="I48" s="8"/>
      <c r="J48" s="159"/>
      <c r="K48" s="8"/>
      <c r="L48" s="116"/>
    </row>
    <row r="49" spans="1:12" ht="18.75" customHeight="1" hidden="1">
      <c r="A49" s="43" t="s">
        <v>91</v>
      </c>
      <c r="B49" s="190" t="s">
        <v>88</v>
      </c>
      <c r="C49" s="19">
        <v>929</v>
      </c>
      <c r="D49" s="20" t="s">
        <v>21</v>
      </c>
      <c r="E49" s="20"/>
      <c r="F49" s="20"/>
      <c r="G49" s="19"/>
      <c r="H49" s="19">
        <v>122</v>
      </c>
      <c r="I49" s="8"/>
      <c r="J49" s="159"/>
      <c r="K49" s="8"/>
      <c r="L49" s="116"/>
    </row>
    <row r="50" spans="1:18" ht="27.75" customHeight="1">
      <c r="A50" s="43" t="s">
        <v>360</v>
      </c>
      <c r="B50" s="190" t="s">
        <v>226</v>
      </c>
      <c r="C50" s="14">
        <v>929</v>
      </c>
      <c r="D50" s="15" t="s">
        <v>21</v>
      </c>
      <c r="E50" s="15" t="s">
        <v>209</v>
      </c>
      <c r="F50" s="15"/>
      <c r="G50" s="14"/>
      <c r="H50" s="14">
        <v>200</v>
      </c>
      <c r="I50" s="33"/>
      <c r="J50" s="109">
        <f>J51</f>
        <v>776</v>
      </c>
      <c r="K50" s="8"/>
      <c r="L50" s="116"/>
      <c r="R50" s="174"/>
    </row>
    <row r="51" spans="1:18" ht="28.5" customHeight="1">
      <c r="A51" s="43" t="s">
        <v>361</v>
      </c>
      <c r="B51" s="190" t="s">
        <v>105</v>
      </c>
      <c r="C51" s="19">
        <v>929</v>
      </c>
      <c r="D51" s="20" t="s">
        <v>21</v>
      </c>
      <c r="E51" s="20" t="s">
        <v>209</v>
      </c>
      <c r="F51" s="20"/>
      <c r="G51" s="19"/>
      <c r="H51" s="19">
        <v>240</v>
      </c>
      <c r="I51" s="8"/>
      <c r="J51" s="109">
        <v>776</v>
      </c>
      <c r="K51" s="8"/>
      <c r="L51" s="116"/>
      <c r="M51" s="108"/>
      <c r="O51" s="3">
        <v>3000</v>
      </c>
      <c r="P51" s="37">
        <f>-327.2+10</f>
        <v>-317.2</v>
      </c>
      <c r="R51" s="174"/>
    </row>
    <row r="52" spans="1:12" ht="24" customHeight="1" hidden="1">
      <c r="A52" s="43" t="s">
        <v>92</v>
      </c>
      <c r="B52" s="190" t="s">
        <v>75</v>
      </c>
      <c r="C52" s="19">
        <v>929</v>
      </c>
      <c r="D52" s="20" t="s">
        <v>21</v>
      </c>
      <c r="E52" s="20" t="s">
        <v>22</v>
      </c>
      <c r="F52" s="20"/>
      <c r="G52" s="19"/>
      <c r="H52" s="19">
        <v>242</v>
      </c>
      <c r="I52" s="8"/>
      <c r="J52" s="158"/>
      <c r="K52" s="8"/>
      <c r="L52" s="116"/>
    </row>
    <row r="53" spans="1:12" ht="16.5" customHeight="1" hidden="1">
      <c r="A53" s="43" t="s">
        <v>93</v>
      </c>
      <c r="B53" s="190" t="s">
        <v>89</v>
      </c>
      <c r="C53" s="19">
        <v>929</v>
      </c>
      <c r="D53" s="20" t="s">
        <v>21</v>
      </c>
      <c r="E53" s="20" t="s">
        <v>22</v>
      </c>
      <c r="F53" s="15" t="s">
        <v>23</v>
      </c>
      <c r="G53" s="14">
        <v>210</v>
      </c>
      <c r="H53" s="14">
        <v>244</v>
      </c>
      <c r="I53" s="33"/>
      <c r="J53" s="158"/>
      <c r="K53" s="8"/>
      <c r="L53" s="116"/>
    </row>
    <row r="54" spans="1:16" s="35" customFormat="1" ht="66.75" customHeight="1" hidden="1">
      <c r="A54" s="54" t="s">
        <v>81</v>
      </c>
      <c r="B54" s="27" t="s">
        <v>100</v>
      </c>
      <c r="C54" s="4">
        <v>929</v>
      </c>
      <c r="D54" s="10" t="s">
        <v>76</v>
      </c>
      <c r="E54" s="10" t="s">
        <v>79</v>
      </c>
      <c r="F54" s="10" t="s">
        <v>23</v>
      </c>
      <c r="G54" s="4"/>
      <c r="H54" s="4"/>
      <c r="I54" s="12"/>
      <c r="J54" s="169">
        <f>J55</f>
        <v>0</v>
      </c>
      <c r="K54" s="13"/>
      <c r="L54" s="118"/>
      <c r="M54" s="63"/>
      <c r="P54" s="126"/>
    </row>
    <row r="55" spans="1:12" ht="18.75" customHeight="1" hidden="1">
      <c r="A55" s="43" t="s">
        <v>82</v>
      </c>
      <c r="B55" s="190" t="s">
        <v>95</v>
      </c>
      <c r="C55" s="19">
        <v>929</v>
      </c>
      <c r="D55" s="20" t="s">
        <v>76</v>
      </c>
      <c r="E55" s="20" t="s">
        <v>79</v>
      </c>
      <c r="F55" s="20"/>
      <c r="G55" s="19"/>
      <c r="H55" s="19">
        <v>240</v>
      </c>
      <c r="I55" s="8"/>
      <c r="J55" s="158"/>
      <c r="K55" s="8"/>
      <c r="L55" s="116"/>
    </row>
    <row r="56" spans="1:16" s="34" customFormat="1" ht="39.75" customHeight="1">
      <c r="A56" s="81" t="s">
        <v>362</v>
      </c>
      <c r="B56" s="94" t="s">
        <v>70</v>
      </c>
      <c r="C56" s="83" t="s">
        <v>35</v>
      </c>
      <c r="D56" s="83" t="s">
        <v>21</v>
      </c>
      <c r="E56" s="83" t="s">
        <v>403</v>
      </c>
      <c r="F56" s="83"/>
      <c r="G56" s="83"/>
      <c r="H56" s="83"/>
      <c r="I56" s="84"/>
      <c r="J56" s="84">
        <f>J57</f>
        <v>120</v>
      </c>
      <c r="K56" s="25"/>
      <c r="L56" s="116"/>
      <c r="M56" s="62"/>
      <c r="P56" s="127"/>
    </row>
    <row r="57" spans="1:18" ht="20.25" customHeight="1">
      <c r="A57" s="56" t="s">
        <v>363</v>
      </c>
      <c r="B57" s="190" t="s">
        <v>119</v>
      </c>
      <c r="C57" s="14">
        <v>929</v>
      </c>
      <c r="D57" s="15" t="s">
        <v>21</v>
      </c>
      <c r="E57" s="15" t="s">
        <v>403</v>
      </c>
      <c r="F57" s="15" t="s">
        <v>23</v>
      </c>
      <c r="G57" s="14">
        <v>210</v>
      </c>
      <c r="H57" s="14">
        <v>800</v>
      </c>
      <c r="I57" s="33"/>
      <c r="J57" s="109">
        <f>J58</f>
        <v>120</v>
      </c>
      <c r="K57" s="8"/>
      <c r="L57" s="116"/>
      <c r="R57" s="174"/>
    </row>
    <row r="58" spans="1:18" s="34" customFormat="1" ht="14.25" customHeight="1">
      <c r="A58" s="49" t="s">
        <v>364</v>
      </c>
      <c r="B58" s="190" t="s">
        <v>96</v>
      </c>
      <c r="C58" s="20" t="s">
        <v>35</v>
      </c>
      <c r="D58" s="20" t="s">
        <v>21</v>
      </c>
      <c r="E58" s="20" t="s">
        <v>403</v>
      </c>
      <c r="F58" s="20">
        <v>197</v>
      </c>
      <c r="G58" s="20">
        <v>240</v>
      </c>
      <c r="H58" s="20" t="s">
        <v>98</v>
      </c>
      <c r="I58" s="8"/>
      <c r="J58" s="109">
        <f>12*10</f>
        <v>120</v>
      </c>
      <c r="K58" s="8"/>
      <c r="L58" s="116"/>
      <c r="M58" s="62"/>
      <c r="P58" s="127"/>
      <c r="R58" s="174"/>
    </row>
    <row r="59" spans="1:16" s="34" customFormat="1" ht="32.25" customHeight="1">
      <c r="A59" s="67" t="s">
        <v>106</v>
      </c>
      <c r="B59" s="196" t="s">
        <v>60</v>
      </c>
      <c r="C59" s="29">
        <v>965</v>
      </c>
      <c r="D59" s="69"/>
      <c r="E59" s="69"/>
      <c r="F59" s="69"/>
      <c r="G59" s="68"/>
      <c r="H59" s="68"/>
      <c r="I59" s="88"/>
      <c r="J59" s="210">
        <f>J60+J93+J112+J130+J205+J235+J243+J264+J273+J183+J200</f>
        <v>313391.7</v>
      </c>
      <c r="K59" s="8"/>
      <c r="L59" s="116"/>
      <c r="M59" s="62"/>
      <c r="P59" s="127"/>
    </row>
    <row r="60" spans="1:20" ht="21" customHeight="1">
      <c r="A60" s="72" t="s">
        <v>12</v>
      </c>
      <c r="B60" s="194" t="s">
        <v>101</v>
      </c>
      <c r="C60" s="73">
        <v>965</v>
      </c>
      <c r="D60" s="74" t="s">
        <v>102</v>
      </c>
      <c r="E60" s="73"/>
      <c r="F60" s="74"/>
      <c r="G60" s="73"/>
      <c r="H60" s="73"/>
      <c r="I60" s="75"/>
      <c r="J60" s="75">
        <f>J61+J79+J83</f>
        <v>63553.5</v>
      </c>
      <c r="K60" s="11"/>
      <c r="L60" s="116"/>
      <c r="S60" s="165"/>
      <c r="T60" s="165"/>
    </row>
    <row r="61" spans="1:12" ht="39" customHeight="1">
      <c r="A61" s="92" t="s">
        <v>13</v>
      </c>
      <c r="B61" s="195" t="s">
        <v>411</v>
      </c>
      <c r="C61" s="77">
        <v>965</v>
      </c>
      <c r="D61" s="78" t="s">
        <v>26</v>
      </c>
      <c r="E61" s="89"/>
      <c r="F61" s="89" t="s">
        <v>25</v>
      </c>
      <c r="G61" s="90">
        <v>213</v>
      </c>
      <c r="H61" s="90"/>
      <c r="I61" s="79"/>
      <c r="J61" s="91">
        <f>J62+J65+J74</f>
        <v>63331.3</v>
      </c>
      <c r="K61" s="11"/>
      <c r="L61" s="116"/>
    </row>
    <row r="62" spans="1:18" ht="29.25" customHeight="1">
      <c r="A62" s="81" t="s">
        <v>16</v>
      </c>
      <c r="B62" s="93" t="s">
        <v>27</v>
      </c>
      <c r="C62" s="82">
        <v>965</v>
      </c>
      <c r="D62" s="83" t="s">
        <v>26</v>
      </c>
      <c r="E62" s="83" t="s">
        <v>210</v>
      </c>
      <c r="F62" s="83" t="s">
        <v>28</v>
      </c>
      <c r="G62" s="82"/>
      <c r="H62" s="82"/>
      <c r="I62" s="84"/>
      <c r="J62" s="84">
        <f>J63</f>
        <v>1860.5</v>
      </c>
      <c r="K62" s="39"/>
      <c r="L62" s="116"/>
      <c r="R62" s="165"/>
    </row>
    <row r="63" spans="1:12" ht="48" customHeight="1">
      <c r="A63" s="49" t="s">
        <v>103</v>
      </c>
      <c r="B63" s="190" t="s">
        <v>109</v>
      </c>
      <c r="C63" s="14">
        <v>965</v>
      </c>
      <c r="D63" s="15" t="s">
        <v>26</v>
      </c>
      <c r="E63" s="15" t="s">
        <v>210</v>
      </c>
      <c r="F63" s="15"/>
      <c r="G63" s="14"/>
      <c r="H63" s="14">
        <v>100</v>
      </c>
      <c r="I63" s="33"/>
      <c r="J63" s="109">
        <f>J64</f>
        <v>1860.5</v>
      </c>
      <c r="K63" s="8"/>
      <c r="L63" s="116"/>
    </row>
    <row r="64" spans="1:12" ht="17.25" customHeight="1">
      <c r="A64" s="55" t="s">
        <v>20</v>
      </c>
      <c r="B64" s="190" t="s">
        <v>111</v>
      </c>
      <c r="C64" s="14">
        <v>965</v>
      </c>
      <c r="D64" s="15" t="s">
        <v>26</v>
      </c>
      <c r="E64" s="15" t="s">
        <v>210</v>
      </c>
      <c r="F64" s="15" t="s">
        <v>28</v>
      </c>
      <c r="G64" s="14">
        <v>210</v>
      </c>
      <c r="H64" s="14">
        <v>120</v>
      </c>
      <c r="I64" s="33"/>
      <c r="J64" s="109">
        <v>1860.5</v>
      </c>
      <c r="K64" s="11"/>
      <c r="L64" s="116"/>
    </row>
    <row r="65" spans="1:12" ht="29.25" customHeight="1">
      <c r="A65" s="81" t="s">
        <v>137</v>
      </c>
      <c r="B65" s="93" t="s">
        <v>29</v>
      </c>
      <c r="C65" s="82">
        <v>965</v>
      </c>
      <c r="D65" s="83" t="s">
        <v>26</v>
      </c>
      <c r="E65" s="83" t="s">
        <v>211</v>
      </c>
      <c r="F65" s="83" t="s">
        <v>23</v>
      </c>
      <c r="G65" s="82"/>
      <c r="H65" s="82"/>
      <c r="I65" s="84"/>
      <c r="J65" s="84">
        <f>J66+J70</f>
        <v>54272.9</v>
      </c>
      <c r="K65" s="25"/>
      <c r="L65" s="116"/>
    </row>
    <row r="66" spans="1:12" ht="48" customHeight="1">
      <c r="A66" s="49" t="s">
        <v>138</v>
      </c>
      <c r="B66" s="190" t="s">
        <v>109</v>
      </c>
      <c r="C66" s="14">
        <v>965</v>
      </c>
      <c r="D66" s="15" t="s">
        <v>26</v>
      </c>
      <c r="E66" s="15" t="s">
        <v>211</v>
      </c>
      <c r="F66" s="15"/>
      <c r="G66" s="14"/>
      <c r="H66" s="14">
        <v>100</v>
      </c>
      <c r="I66" s="33"/>
      <c r="J66" s="109">
        <f>J67</f>
        <v>49062.1</v>
      </c>
      <c r="K66" s="8"/>
      <c r="L66" s="116"/>
    </row>
    <row r="67" spans="1:16" s="147" customFormat="1" ht="18.75" customHeight="1">
      <c r="A67" s="142" t="s">
        <v>139</v>
      </c>
      <c r="B67" s="197" t="s">
        <v>111</v>
      </c>
      <c r="C67" s="144">
        <v>965</v>
      </c>
      <c r="D67" s="145" t="s">
        <v>26</v>
      </c>
      <c r="E67" s="145" t="s">
        <v>211</v>
      </c>
      <c r="F67" s="145"/>
      <c r="G67" s="144"/>
      <c r="H67" s="144">
        <v>120</v>
      </c>
      <c r="I67" s="109"/>
      <c r="J67" s="109">
        <v>49062.1</v>
      </c>
      <c r="K67" s="109"/>
      <c r="L67" s="116"/>
      <c r="M67" s="146"/>
      <c r="P67" s="148"/>
    </row>
    <row r="68" spans="1:12" ht="26.25" customHeight="1" hidden="1">
      <c r="A68" s="56"/>
      <c r="B68" s="190" t="s">
        <v>87</v>
      </c>
      <c r="C68" s="14">
        <v>965</v>
      </c>
      <c r="D68" s="15" t="s">
        <v>26</v>
      </c>
      <c r="E68" s="15" t="s">
        <v>211</v>
      </c>
      <c r="F68" s="15" t="s">
        <v>23</v>
      </c>
      <c r="G68" s="14">
        <v>210</v>
      </c>
      <c r="H68" s="14">
        <v>121</v>
      </c>
      <c r="I68" s="33"/>
      <c r="J68" s="110"/>
      <c r="K68" s="8"/>
      <c r="L68" s="116"/>
    </row>
    <row r="69" spans="1:12" ht="16.5" customHeight="1" hidden="1">
      <c r="A69" s="56"/>
      <c r="B69" s="190" t="s">
        <v>88</v>
      </c>
      <c r="C69" s="14">
        <v>965</v>
      </c>
      <c r="D69" s="15" t="s">
        <v>26</v>
      </c>
      <c r="E69" s="15" t="s">
        <v>211</v>
      </c>
      <c r="F69" s="15" t="s">
        <v>23</v>
      </c>
      <c r="G69" s="14">
        <v>210</v>
      </c>
      <c r="H69" s="14">
        <v>122</v>
      </c>
      <c r="I69" s="33"/>
      <c r="J69" s="110"/>
      <c r="K69" s="8"/>
      <c r="L69" s="116"/>
    </row>
    <row r="70" spans="1:12" ht="29.25" customHeight="1">
      <c r="A70" s="43" t="s">
        <v>140</v>
      </c>
      <c r="B70" s="190" t="s">
        <v>226</v>
      </c>
      <c r="C70" s="14">
        <v>965</v>
      </c>
      <c r="D70" s="15" t="s">
        <v>26</v>
      </c>
      <c r="E70" s="15" t="s">
        <v>211</v>
      </c>
      <c r="F70" s="15"/>
      <c r="G70" s="14"/>
      <c r="H70" s="14">
        <v>200</v>
      </c>
      <c r="I70" s="33"/>
      <c r="J70" s="109">
        <f>J71</f>
        <v>5210.8</v>
      </c>
      <c r="K70" s="8"/>
      <c r="L70" s="116"/>
    </row>
    <row r="71" spans="1:16" s="147" customFormat="1" ht="27" customHeight="1">
      <c r="A71" s="142" t="s">
        <v>141</v>
      </c>
      <c r="B71" s="197" t="s">
        <v>105</v>
      </c>
      <c r="C71" s="144">
        <v>965</v>
      </c>
      <c r="D71" s="145" t="s">
        <v>26</v>
      </c>
      <c r="E71" s="145" t="s">
        <v>211</v>
      </c>
      <c r="F71" s="145"/>
      <c r="G71" s="144"/>
      <c r="H71" s="144">
        <v>240</v>
      </c>
      <c r="I71" s="109"/>
      <c r="J71" s="109">
        <f>3710.8+1500</f>
        <v>5210.8</v>
      </c>
      <c r="K71" s="109"/>
      <c r="L71" s="116"/>
      <c r="M71" s="146">
        <v>-100</v>
      </c>
      <c r="P71" s="148"/>
    </row>
    <row r="72" spans="1:12" ht="21" customHeight="1" hidden="1">
      <c r="A72" s="43"/>
      <c r="B72" s="190" t="s">
        <v>75</v>
      </c>
      <c r="C72" s="14">
        <v>965</v>
      </c>
      <c r="D72" s="15" t="s">
        <v>26</v>
      </c>
      <c r="E72" s="15" t="s">
        <v>211</v>
      </c>
      <c r="F72" s="15" t="s">
        <v>23</v>
      </c>
      <c r="G72" s="14">
        <v>210</v>
      </c>
      <c r="H72" s="14">
        <v>242</v>
      </c>
      <c r="I72" s="33"/>
      <c r="J72" s="8"/>
      <c r="K72" s="8"/>
      <c r="L72" s="116"/>
    </row>
    <row r="73" spans="1:12" ht="16.5" customHeight="1" hidden="1">
      <c r="A73" s="43"/>
      <c r="B73" s="190" t="s">
        <v>89</v>
      </c>
      <c r="C73" s="14">
        <v>965</v>
      </c>
      <c r="D73" s="15" t="s">
        <v>26</v>
      </c>
      <c r="E73" s="15" t="s">
        <v>211</v>
      </c>
      <c r="F73" s="15" t="s">
        <v>23</v>
      </c>
      <c r="G73" s="14">
        <v>210</v>
      </c>
      <c r="H73" s="14">
        <v>244</v>
      </c>
      <c r="I73" s="33"/>
      <c r="J73" s="8"/>
      <c r="K73" s="8"/>
      <c r="L73" s="116"/>
    </row>
    <row r="74" spans="1:12" ht="53.25" customHeight="1">
      <c r="A74" s="81" t="s">
        <v>142</v>
      </c>
      <c r="B74" s="93" t="s">
        <v>194</v>
      </c>
      <c r="C74" s="82">
        <v>965</v>
      </c>
      <c r="D74" s="83" t="s">
        <v>26</v>
      </c>
      <c r="E74" s="83" t="s">
        <v>214</v>
      </c>
      <c r="F74" s="82"/>
      <c r="G74" s="82"/>
      <c r="H74" s="82"/>
      <c r="I74" s="84"/>
      <c r="J74" s="84">
        <f>J75+J77</f>
        <v>7197.900000000001</v>
      </c>
      <c r="K74" s="25"/>
      <c r="L74" s="116"/>
    </row>
    <row r="75" spans="1:12" ht="48" customHeight="1">
      <c r="A75" s="56" t="s">
        <v>235</v>
      </c>
      <c r="B75" s="190" t="s">
        <v>109</v>
      </c>
      <c r="C75" s="14">
        <v>965</v>
      </c>
      <c r="D75" s="15" t="s">
        <v>26</v>
      </c>
      <c r="E75" s="15" t="s">
        <v>214</v>
      </c>
      <c r="F75" s="15"/>
      <c r="G75" s="14"/>
      <c r="H75" s="14">
        <v>100</v>
      </c>
      <c r="I75" s="33"/>
      <c r="J75" s="8">
        <f>J76</f>
        <v>6907.6</v>
      </c>
      <c r="K75" s="8"/>
      <c r="L75" s="116"/>
    </row>
    <row r="76" spans="1:16" s="147" customFormat="1" ht="18.75" customHeight="1">
      <c r="A76" s="142" t="s">
        <v>143</v>
      </c>
      <c r="B76" s="197" t="s">
        <v>111</v>
      </c>
      <c r="C76" s="144">
        <v>965</v>
      </c>
      <c r="D76" s="145" t="s">
        <v>26</v>
      </c>
      <c r="E76" s="145" t="s">
        <v>214</v>
      </c>
      <c r="F76" s="145"/>
      <c r="G76" s="144"/>
      <c r="H76" s="144">
        <v>120</v>
      </c>
      <c r="I76" s="109"/>
      <c r="J76" s="109">
        <v>6907.6</v>
      </c>
      <c r="K76" s="109"/>
      <c r="L76" s="116"/>
      <c r="M76" s="146"/>
      <c r="P76" s="148"/>
    </row>
    <row r="77" spans="1:12" ht="26.25" customHeight="1">
      <c r="A77" s="43" t="s">
        <v>236</v>
      </c>
      <c r="B77" s="190" t="s">
        <v>226</v>
      </c>
      <c r="C77" s="14">
        <v>965</v>
      </c>
      <c r="D77" s="20" t="s">
        <v>26</v>
      </c>
      <c r="E77" s="20" t="s">
        <v>214</v>
      </c>
      <c r="F77" s="15"/>
      <c r="G77" s="14"/>
      <c r="H77" s="14">
        <v>200</v>
      </c>
      <c r="I77" s="33"/>
      <c r="J77" s="8">
        <f>J78</f>
        <v>290.3</v>
      </c>
      <c r="K77" s="8"/>
      <c r="L77" s="116"/>
    </row>
    <row r="78" spans="1:16" s="147" customFormat="1" ht="27" customHeight="1">
      <c r="A78" s="142" t="s">
        <v>237</v>
      </c>
      <c r="B78" s="197" t="s">
        <v>105</v>
      </c>
      <c r="C78" s="144">
        <v>965</v>
      </c>
      <c r="D78" s="145" t="s">
        <v>26</v>
      </c>
      <c r="E78" s="145" t="s">
        <v>214</v>
      </c>
      <c r="F78" s="145"/>
      <c r="G78" s="144"/>
      <c r="H78" s="144">
        <v>240</v>
      </c>
      <c r="I78" s="109"/>
      <c r="J78" s="109">
        <v>290.3</v>
      </c>
      <c r="K78" s="109"/>
      <c r="L78" s="116"/>
      <c r="M78" s="146"/>
      <c r="P78" s="148"/>
    </row>
    <row r="79" spans="1:12" ht="12" customHeight="1">
      <c r="A79" s="92" t="s">
        <v>107</v>
      </c>
      <c r="B79" s="195" t="s">
        <v>31</v>
      </c>
      <c r="C79" s="77">
        <v>965</v>
      </c>
      <c r="D79" s="78" t="s">
        <v>61</v>
      </c>
      <c r="E79" s="78"/>
      <c r="F79" s="78" t="s">
        <v>32</v>
      </c>
      <c r="G79" s="77"/>
      <c r="H79" s="77"/>
      <c r="I79" s="79"/>
      <c r="J79" s="79">
        <f>J80</f>
        <v>50</v>
      </c>
      <c r="K79" s="11"/>
      <c r="L79" s="116"/>
    </row>
    <row r="80" spans="1:12" ht="12" customHeight="1">
      <c r="A80" s="81" t="s">
        <v>108</v>
      </c>
      <c r="B80" s="93" t="s">
        <v>33</v>
      </c>
      <c r="C80" s="82">
        <v>965</v>
      </c>
      <c r="D80" s="83" t="s">
        <v>61</v>
      </c>
      <c r="E80" s="83" t="s">
        <v>404</v>
      </c>
      <c r="F80" s="83" t="s">
        <v>32</v>
      </c>
      <c r="G80" s="82">
        <v>290</v>
      </c>
      <c r="H80" s="82"/>
      <c r="I80" s="84"/>
      <c r="J80" s="84">
        <f>J81</f>
        <v>50</v>
      </c>
      <c r="K80" s="25"/>
      <c r="L80" s="116"/>
    </row>
    <row r="81" spans="1:18" ht="20.25" customHeight="1">
      <c r="A81" s="56" t="s">
        <v>110</v>
      </c>
      <c r="B81" s="190" t="s">
        <v>119</v>
      </c>
      <c r="C81" s="14">
        <v>965</v>
      </c>
      <c r="D81" s="15" t="s">
        <v>61</v>
      </c>
      <c r="E81" s="15" t="s">
        <v>404</v>
      </c>
      <c r="F81" s="15" t="s">
        <v>23</v>
      </c>
      <c r="G81" s="14">
        <v>210</v>
      </c>
      <c r="H81" s="14">
        <v>800</v>
      </c>
      <c r="I81" s="33"/>
      <c r="J81" s="8">
        <f>J82</f>
        <v>50</v>
      </c>
      <c r="K81" s="8"/>
      <c r="L81" s="116"/>
      <c r="R81" s="174"/>
    </row>
    <row r="82" spans="1:18" ht="15" customHeight="1">
      <c r="A82" s="55" t="s">
        <v>144</v>
      </c>
      <c r="B82" s="21" t="s">
        <v>71</v>
      </c>
      <c r="C82" s="19">
        <v>965</v>
      </c>
      <c r="D82" s="20" t="s">
        <v>61</v>
      </c>
      <c r="E82" s="20" t="s">
        <v>404</v>
      </c>
      <c r="F82" s="20"/>
      <c r="G82" s="19"/>
      <c r="H82" s="20" t="s">
        <v>72</v>
      </c>
      <c r="I82" s="33"/>
      <c r="J82" s="8">
        <v>50</v>
      </c>
      <c r="K82" s="8"/>
      <c r="L82" s="116"/>
      <c r="R82" s="174"/>
    </row>
    <row r="83" spans="1:12" ht="18" customHeight="1">
      <c r="A83" s="92" t="s">
        <v>145</v>
      </c>
      <c r="B83" s="195" t="s">
        <v>34</v>
      </c>
      <c r="C83" s="90">
        <v>965</v>
      </c>
      <c r="D83" s="78" t="s">
        <v>59</v>
      </c>
      <c r="E83" s="89"/>
      <c r="F83" s="89"/>
      <c r="G83" s="90"/>
      <c r="H83" s="89"/>
      <c r="I83" s="79"/>
      <c r="J83" s="79">
        <f>J87+J90+J84</f>
        <v>172.2</v>
      </c>
      <c r="K83" s="11"/>
      <c r="L83" s="116"/>
    </row>
    <row r="84" spans="1:12" ht="27.75" customHeight="1">
      <c r="A84" s="81" t="s">
        <v>242</v>
      </c>
      <c r="B84" s="93" t="s">
        <v>74</v>
      </c>
      <c r="C84" s="82">
        <v>965</v>
      </c>
      <c r="D84" s="83" t="s">
        <v>59</v>
      </c>
      <c r="E84" s="83" t="s">
        <v>388</v>
      </c>
      <c r="F84" s="82"/>
      <c r="G84" s="82"/>
      <c r="H84" s="82"/>
      <c r="I84" s="84"/>
      <c r="J84" s="84">
        <f>J85</f>
        <v>100</v>
      </c>
      <c r="K84" s="25"/>
      <c r="L84" s="116"/>
    </row>
    <row r="85" spans="1:12" ht="17.25" customHeight="1">
      <c r="A85" s="57" t="s">
        <v>243</v>
      </c>
      <c r="B85" s="190" t="s">
        <v>226</v>
      </c>
      <c r="C85" s="14">
        <v>965</v>
      </c>
      <c r="D85" s="15" t="s">
        <v>59</v>
      </c>
      <c r="E85" s="15" t="s">
        <v>388</v>
      </c>
      <c r="F85" s="15"/>
      <c r="G85" s="14"/>
      <c r="H85" s="14">
        <v>200</v>
      </c>
      <c r="I85" s="33"/>
      <c r="J85" s="109">
        <f>J86</f>
        <v>100</v>
      </c>
      <c r="K85" s="8"/>
      <c r="L85" s="116"/>
    </row>
    <row r="86" spans="1:12" ht="27.75" customHeight="1">
      <c r="A86" s="55" t="s">
        <v>244</v>
      </c>
      <c r="B86" s="190" t="s">
        <v>105</v>
      </c>
      <c r="C86" s="20">
        <v>965</v>
      </c>
      <c r="D86" s="20" t="s">
        <v>59</v>
      </c>
      <c r="E86" s="20" t="s">
        <v>388</v>
      </c>
      <c r="F86" s="20">
        <v>197</v>
      </c>
      <c r="G86" s="20">
        <v>242</v>
      </c>
      <c r="H86" s="20" t="s">
        <v>97</v>
      </c>
      <c r="I86" s="33"/>
      <c r="J86" s="109">
        <v>100</v>
      </c>
      <c r="K86" s="8"/>
      <c r="L86" s="116"/>
    </row>
    <row r="87" spans="1:12" ht="50.25" customHeight="1">
      <c r="A87" s="81" t="s">
        <v>245</v>
      </c>
      <c r="B87" s="93" t="s">
        <v>434</v>
      </c>
      <c r="C87" s="82">
        <v>965</v>
      </c>
      <c r="D87" s="83" t="s">
        <v>59</v>
      </c>
      <c r="E87" s="83" t="s">
        <v>405</v>
      </c>
      <c r="F87" s="82"/>
      <c r="G87" s="82"/>
      <c r="H87" s="82"/>
      <c r="I87" s="86"/>
      <c r="J87" s="86">
        <f>J88</f>
        <v>9.2</v>
      </c>
      <c r="K87" s="8"/>
      <c r="L87" s="116"/>
    </row>
    <row r="88" spans="1:12" ht="27.75" customHeight="1">
      <c r="A88" s="43" t="s">
        <v>246</v>
      </c>
      <c r="B88" s="190" t="s">
        <v>226</v>
      </c>
      <c r="C88" s="14">
        <v>965</v>
      </c>
      <c r="D88" s="15" t="s">
        <v>59</v>
      </c>
      <c r="E88" s="15" t="s">
        <v>405</v>
      </c>
      <c r="F88" s="15"/>
      <c r="G88" s="14"/>
      <c r="H88" s="14">
        <v>200</v>
      </c>
      <c r="I88" s="33"/>
      <c r="J88" s="8">
        <f>J89</f>
        <v>9.2</v>
      </c>
      <c r="K88" s="8"/>
      <c r="L88" s="116"/>
    </row>
    <row r="89" spans="1:12" ht="28.5" customHeight="1">
      <c r="A89" s="55" t="s">
        <v>247</v>
      </c>
      <c r="B89" s="190" t="s">
        <v>105</v>
      </c>
      <c r="C89" s="19">
        <v>965</v>
      </c>
      <c r="D89" s="20" t="s">
        <v>59</v>
      </c>
      <c r="E89" s="20" t="s">
        <v>405</v>
      </c>
      <c r="F89" s="20"/>
      <c r="G89" s="19"/>
      <c r="H89" s="19">
        <v>240</v>
      </c>
      <c r="I89" s="8"/>
      <c r="J89" s="109">
        <v>9.2</v>
      </c>
      <c r="K89" s="8"/>
      <c r="L89" s="116"/>
    </row>
    <row r="90" spans="1:16" s="34" customFormat="1" ht="27.75" customHeight="1">
      <c r="A90" s="81" t="s">
        <v>248</v>
      </c>
      <c r="B90" s="93" t="s">
        <v>224</v>
      </c>
      <c r="C90" s="82">
        <v>965</v>
      </c>
      <c r="D90" s="83" t="s">
        <v>59</v>
      </c>
      <c r="E90" s="83" t="s">
        <v>389</v>
      </c>
      <c r="F90" s="82"/>
      <c r="G90" s="82"/>
      <c r="H90" s="130"/>
      <c r="I90" s="131"/>
      <c r="J90" s="131">
        <f>J91</f>
        <v>63</v>
      </c>
      <c r="K90" s="8"/>
      <c r="L90" s="116"/>
      <c r="M90" s="62"/>
      <c r="P90" s="127"/>
    </row>
    <row r="91" spans="1:16" s="34" customFormat="1" ht="27.75" customHeight="1">
      <c r="A91" s="43" t="s">
        <v>249</v>
      </c>
      <c r="B91" s="190" t="s">
        <v>226</v>
      </c>
      <c r="C91" s="14">
        <v>965</v>
      </c>
      <c r="D91" s="15" t="s">
        <v>59</v>
      </c>
      <c r="E91" s="15" t="s">
        <v>389</v>
      </c>
      <c r="F91" s="15"/>
      <c r="G91" s="14"/>
      <c r="H91" s="14">
        <v>200</v>
      </c>
      <c r="I91" s="33"/>
      <c r="J91" s="8">
        <f>J92</f>
        <v>63</v>
      </c>
      <c r="K91" s="8"/>
      <c r="L91" s="116"/>
      <c r="M91" s="62"/>
      <c r="P91" s="127"/>
    </row>
    <row r="92" spans="1:16" s="34" customFormat="1" ht="27.75" customHeight="1">
      <c r="A92" s="55" t="s">
        <v>250</v>
      </c>
      <c r="B92" s="190" t="s">
        <v>105</v>
      </c>
      <c r="C92" s="20">
        <v>965</v>
      </c>
      <c r="D92" s="20" t="s">
        <v>59</v>
      </c>
      <c r="E92" s="20" t="s">
        <v>389</v>
      </c>
      <c r="F92" s="20">
        <v>197</v>
      </c>
      <c r="G92" s="20">
        <v>242</v>
      </c>
      <c r="H92" s="20" t="s">
        <v>97</v>
      </c>
      <c r="I92" s="33"/>
      <c r="J92" s="109">
        <v>63</v>
      </c>
      <c r="K92" s="8"/>
      <c r="L92" s="116"/>
      <c r="M92" s="62"/>
      <c r="P92" s="127"/>
    </row>
    <row r="93" spans="1:12" ht="31.5" customHeight="1">
      <c r="A93" s="72" t="s">
        <v>36</v>
      </c>
      <c r="B93" s="194" t="s">
        <v>120</v>
      </c>
      <c r="C93" s="73">
        <v>965</v>
      </c>
      <c r="D93" s="74" t="s">
        <v>37</v>
      </c>
      <c r="E93" s="73"/>
      <c r="F93" s="74"/>
      <c r="G93" s="73"/>
      <c r="H93" s="73"/>
      <c r="I93" s="75"/>
      <c r="J93" s="75">
        <f>J94</f>
        <v>65</v>
      </c>
      <c r="K93" s="11"/>
      <c r="L93" s="116"/>
    </row>
    <row r="94" spans="1:12" ht="58.5" customHeight="1">
      <c r="A94" s="80" t="s">
        <v>146</v>
      </c>
      <c r="B94" s="198" t="s">
        <v>346</v>
      </c>
      <c r="C94" s="77">
        <v>965</v>
      </c>
      <c r="D94" s="78" t="s">
        <v>40</v>
      </c>
      <c r="E94" s="90"/>
      <c r="F94" s="90"/>
      <c r="G94" s="77"/>
      <c r="H94" s="77"/>
      <c r="I94" s="95"/>
      <c r="J94" s="95">
        <f>J95+J99</f>
        <v>65</v>
      </c>
      <c r="K94" s="8"/>
      <c r="L94" s="116"/>
    </row>
    <row r="95" spans="1:12" ht="130.5" customHeight="1">
      <c r="A95" s="81" t="s">
        <v>147</v>
      </c>
      <c r="B95" s="199" t="s">
        <v>412</v>
      </c>
      <c r="C95" s="82">
        <v>965</v>
      </c>
      <c r="D95" s="83" t="s">
        <v>40</v>
      </c>
      <c r="E95" s="130">
        <v>4000000081</v>
      </c>
      <c r="F95" s="130"/>
      <c r="G95" s="130"/>
      <c r="H95" s="130"/>
      <c r="I95" s="131"/>
      <c r="J95" s="131">
        <f>J96</f>
        <v>65</v>
      </c>
      <c r="K95" s="25"/>
      <c r="L95" s="116"/>
    </row>
    <row r="96" spans="1:12" ht="26.25" customHeight="1">
      <c r="A96" s="43" t="s">
        <v>148</v>
      </c>
      <c r="B96" s="190" t="s">
        <v>226</v>
      </c>
      <c r="C96" s="14">
        <v>965</v>
      </c>
      <c r="D96" s="15" t="s">
        <v>40</v>
      </c>
      <c r="E96" s="15" t="s">
        <v>390</v>
      </c>
      <c r="F96" s="15"/>
      <c r="G96" s="14"/>
      <c r="H96" s="14">
        <v>200</v>
      </c>
      <c r="I96" s="33"/>
      <c r="J96" s="109">
        <f>J97</f>
        <v>65</v>
      </c>
      <c r="K96" s="8"/>
      <c r="L96" s="116"/>
    </row>
    <row r="97" spans="1:12" ht="32.25" customHeight="1">
      <c r="A97" s="55" t="s">
        <v>149</v>
      </c>
      <c r="B97" s="190" t="s">
        <v>105</v>
      </c>
      <c r="C97" s="14">
        <v>965</v>
      </c>
      <c r="D97" s="15" t="s">
        <v>40</v>
      </c>
      <c r="E97" s="14">
        <v>4000000081</v>
      </c>
      <c r="F97" s="14"/>
      <c r="G97" s="14"/>
      <c r="H97" s="14">
        <v>240</v>
      </c>
      <c r="I97" s="33"/>
      <c r="J97" s="109">
        <v>65</v>
      </c>
      <c r="K97" s="8"/>
      <c r="L97" s="116"/>
    </row>
    <row r="98" spans="1:12" ht="0.75" customHeight="1">
      <c r="A98" s="55"/>
      <c r="B98" s="200" t="s">
        <v>30</v>
      </c>
      <c r="C98" s="14">
        <v>965</v>
      </c>
      <c r="D98" s="15" t="s">
        <v>38</v>
      </c>
      <c r="E98" s="14">
        <v>2190100</v>
      </c>
      <c r="F98" s="14"/>
      <c r="G98" s="14"/>
      <c r="H98" s="14">
        <v>500</v>
      </c>
      <c r="I98" s="33"/>
      <c r="J98" s="158"/>
      <c r="K98" s="8"/>
      <c r="L98" s="116"/>
    </row>
    <row r="99" spans="1:12" ht="56.25" customHeight="1" hidden="1">
      <c r="A99" s="81" t="s">
        <v>197</v>
      </c>
      <c r="B99" s="93" t="s">
        <v>73</v>
      </c>
      <c r="C99" s="82">
        <v>965</v>
      </c>
      <c r="D99" s="83" t="s">
        <v>38</v>
      </c>
      <c r="E99" s="82">
        <v>2190300</v>
      </c>
      <c r="F99" s="82"/>
      <c r="G99" s="82"/>
      <c r="H99" s="82"/>
      <c r="I99" s="86"/>
      <c r="J99" s="167">
        <f>J100</f>
        <v>0</v>
      </c>
      <c r="K99" s="8"/>
      <c r="L99" s="116"/>
    </row>
    <row r="100" spans="1:12" ht="17.25" customHeight="1" hidden="1">
      <c r="A100" s="43" t="s">
        <v>198</v>
      </c>
      <c r="B100" s="190" t="s">
        <v>104</v>
      </c>
      <c r="C100" s="14">
        <v>965</v>
      </c>
      <c r="D100" s="15" t="s">
        <v>38</v>
      </c>
      <c r="E100" s="15" t="s">
        <v>121</v>
      </c>
      <c r="F100" s="15"/>
      <c r="G100" s="14"/>
      <c r="H100" s="14">
        <v>200</v>
      </c>
      <c r="I100" s="33"/>
      <c r="J100" s="158">
        <f>J101</f>
        <v>0</v>
      </c>
      <c r="K100" s="8"/>
      <c r="L100" s="116"/>
    </row>
    <row r="101" spans="1:12" ht="25.5" customHeight="1" hidden="1">
      <c r="A101" s="55" t="s">
        <v>199</v>
      </c>
      <c r="B101" s="190" t="s">
        <v>105</v>
      </c>
      <c r="C101" s="14">
        <v>965</v>
      </c>
      <c r="D101" s="15" t="s">
        <v>38</v>
      </c>
      <c r="E101" s="14">
        <v>2190300</v>
      </c>
      <c r="F101" s="14"/>
      <c r="G101" s="4"/>
      <c r="H101" s="14">
        <v>240</v>
      </c>
      <c r="I101" s="33"/>
      <c r="J101" s="166"/>
      <c r="K101" s="8"/>
      <c r="L101" s="116"/>
    </row>
    <row r="102" spans="1:12" ht="17.25" customHeight="1" hidden="1">
      <c r="A102" s="55"/>
      <c r="B102" s="27" t="s">
        <v>39</v>
      </c>
      <c r="C102" s="16">
        <v>965</v>
      </c>
      <c r="D102" s="17" t="s">
        <v>40</v>
      </c>
      <c r="E102" s="16"/>
      <c r="F102" s="16"/>
      <c r="G102" s="16"/>
      <c r="H102" s="16"/>
      <c r="I102" s="12"/>
      <c r="J102" s="169">
        <f>J103</f>
        <v>0</v>
      </c>
      <c r="K102" s="13"/>
      <c r="L102" s="116"/>
    </row>
    <row r="103" spans="1:12" ht="18" customHeight="1" hidden="1">
      <c r="A103" s="55"/>
      <c r="B103" s="27" t="s">
        <v>41</v>
      </c>
      <c r="C103" s="16">
        <v>965</v>
      </c>
      <c r="D103" s="17" t="s">
        <v>40</v>
      </c>
      <c r="E103" s="16">
        <v>2190400</v>
      </c>
      <c r="F103" s="19"/>
      <c r="G103" s="16"/>
      <c r="H103" s="19"/>
      <c r="I103" s="12"/>
      <c r="J103" s="169">
        <f>J104</f>
        <v>0</v>
      </c>
      <c r="K103" s="13"/>
      <c r="L103" s="116"/>
    </row>
    <row r="104" spans="1:12" ht="16.5" customHeight="1" hidden="1">
      <c r="A104" s="55"/>
      <c r="B104" s="190" t="s">
        <v>19</v>
      </c>
      <c r="C104" s="19">
        <v>965</v>
      </c>
      <c r="D104" s="20" t="s">
        <v>40</v>
      </c>
      <c r="E104" s="19">
        <v>2190400</v>
      </c>
      <c r="F104" s="19"/>
      <c r="G104" s="16"/>
      <c r="H104" s="19">
        <v>500</v>
      </c>
      <c r="I104" s="33"/>
      <c r="J104" s="158"/>
      <c r="K104" s="8"/>
      <c r="L104" s="116"/>
    </row>
    <row r="105" spans="1:16" s="34" customFormat="1" ht="15.75" hidden="1">
      <c r="A105" s="58"/>
      <c r="B105" s="201" t="s">
        <v>42</v>
      </c>
      <c r="C105" s="22">
        <v>965</v>
      </c>
      <c r="D105" s="23" t="s">
        <v>43</v>
      </c>
      <c r="E105" s="22"/>
      <c r="F105" s="24"/>
      <c r="G105" s="22"/>
      <c r="H105" s="22"/>
      <c r="I105" s="9"/>
      <c r="J105" s="170"/>
      <c r="K105" s="9"/>
      <c r="L105" s="116"/>
      <c r="M105" s="62"/>
      <c r="P105" s="127"/>
    </row>
    <row r="106" spans="1:16" s="34" customFormat="1" ht="12.75" hidden="1">
      <c r="A106" s="49"/>
      <c r="B106" s="27" t="s">
        <v>44</v>
      </c>
      <c r="C106" s="16">
        <v>965</v>
      </c>
      <c r="D106" s="17" t="s">
        <v>45</v>
      </c>
      <c r="E106" s="16"/>
      <c r="F106" s="19"/>
      <c r="G106" s="16"/>
      <c r="H106" s="16"/>
      <c r="I106" s="11"/>
      <c r="J106" s="171">
        <f>J107</f>
        <v>0</v>
      </c>
      <c r="K106" s="11"/>
      <c r="L106" s="116"/>
      <c r="M106" s="62"/>
      <c r="P106" s="127"/>
    </row>
    <row r="107" spans="1:16" s="34" customFormat="1" ht="25.5" hidden="1">
      <c r="A107" s="49"/>
      <c r="B107" s="27" t="s">
        <v>55</v>
      </c>
      <c r="C107" s="16">
        <v>965</v>
      </c>
      <c r="D107" s="17" t="s">
        <v>45</v>
      </c>
      <c r="E107" s="16">
        <v>7950400</v>
      </c>
      <c r="F107" s="19"/>
      <c r="G107" s="16"/>
      <c r="H107" s="16"/>
      <c r="I107" s="13"/>
      <c r="J107" s="169">
        <f>J108</f>
        <v>0</v>
      </c>
      <c r="K107" s="13"/>
      <c r="L107" s="116"/>
      <c r="M107" s="62"/>
      <c r="P107" s="127"/>
    </row>
    <row r="108" spans="1:16" s="34" customFormat="1" ht="14.25" customHeight="1" hidden="1">
      <c r="A108" s="43"/>
      <c r="B108" s="190" t="s">
        <v>19</v>
      </c>
      <c r="C108" s="19">
        <v>965</v>
      </c>
      <c r="D108" s="20" t="s">
        <v>45</v>
      </c>
      <c r="E108" s="19">
        <v>7950400</v>
      </c>
      <c r="F108" s="19">
        <v>412</v>
      </c>
      <c r="G108" s="19">
        <v>290</v>
      </c>
      <c r="H108" s="19">
        <v>500</v>
      </c>
      <c r="I108" s="8"/>
      <c r="J108" s="164"/>
      <c r="K108" s="25"/>
      <c r="L108" s="116"/>
      <c r="M108" s="62"/>
      <c r="P108" s="127"/>
    </row>
    <row r="109" spans="1:16" s="34" customFormat="1" ht="15" customHeight="1" hidden="1">
      <c r="A109" s="43"/>
      <c r="B109" s="202"/>
      <c r="C109" s="22"/>
      <c r="D109" s="23"/>
      <c r="E109" s="19"/>
      <c r="F109" s="19"/>
      <c r="G109" s="19"/>
      <c r="H109" s="19"/>
      <c r="I109" s="8"/>
      <c r="J109" s="169"/>
      <c r="K109" s="25"/>
      <c r="L109" s="116"/>
      <c r="M109" s="62"/>
      <c r="P109" s="127"/>
    </row>
    <row r="110" spans="1:16" s="34" customFormat="1" ht="29.25" customHeight="1" hidden="1">
      <c r="A110" s="43"/>
      <c r="B110" s="203"/>
      <c r="C110" s="22"/>
      <c r="D110" s="17"/>
      <c r="E110" s="19"/>
      <c r="F110" s="19"/>
      <c r="G110" s="19"/>
      <c r="H110" s="19"/>
      <c r="I110" s="8"/>
      <c r="J110" s="169"/>
      <c r="K110" s="25"/>
      <c r="L110" s="116"/>
      <c r="M110" s="62"/>
      <c r="P110" s="127"/>
    </row>
    <row r="111" spans="1:16" s="34" customFormat="1" ht="0.75" customHeight="1">
      <c r="A111" s="43"/>
      <c r="B111" s="190"/>
      <c r="C111" s="22"/>
      <c r="D111" s="17"/>
      <c r="E111" s="19"/>
      <c r="F111" s="19"/>
      <c r="G111" s="19"/>
      <c r="H111" s="19"/>
      <c r="I111" s="8"/>
      <c r="J111" s="164"/>
      <c r="K111" s="25"/>
      <c r="L111" s="116"/>
      <c r="M111" s="62"/>
      <c r="P111" s="127"/>
    </row>
    <row r="112" spans="1:12" ht="21" customHeight="1">
      <c r="A112" s="72" t="s">
        <v>80</v>
      </c>
      <c r="B112" s="194" t="s">
        <v>122</v>
      </c>
      <c r="C112" s="73">
        <v>965</v>
      </c>
      <c r="D112" s="74" t="s">
        <v>123</v>
      </c>
      <c r="E112" s="73"/>
      <c r="F112" s="74"/>
      <c r="G112" s="73"/>
      <c r="H112" s="73"/>
      <c r="I112" s="75"/>
      <c r="J112" s="75">
        <f>J113+J123+J119</f>
        <v>3565</v>
      </c>
      <c r="K112" s="11"/>
      <c r="L112" s="116"/>
    </row>
    <row r="113" spans="1:16" s="38" customFormat="1" ht="17.25" customHeight="1">
      <c r="A113" s="76" t="s">
        <v>150</v>
      </c>
      <c r="B113" s="195" t="s">
        <v>66</v>
      </c>
      <c r="C113" s="77">
        <v>965</v>
      </c>
      <c r="D113" s="78" t="s">
        <v>65</v>
      </c>
      <c r="E113" s="77"/>
      <c r="F113" s="77"/>
      <c r="G113" s="77"/>
      <c r="H113" s="77"/>
      <c r="I113" s="79"/>
      <c r="J113" s="79">
        <f>J114</f>
        <v>1500</v>
      </c>
      <c r="K113" s="11"/>
      <c r="L113" s="118"/>
      <c r="M113" s="63"/>
      <c r="P113" s="128"/>
    </row>
    <row r="114" spans="1:12" ht="111" customHeight="1">
      <c r="A114" s="85" t="s">
        <v>151</v>
      </c>
      <c r="B114" s="93" t="s">
        <v>347</v>
      </c>
      <c r="C114" s="82">
        <v>965</v>
      </c>
      <c r="D114" s="83" t="s">
        <v>65</v>
      </c>
      <c r="E114" s="130">
        <v>2100000101</v>
      </c>
      <c r="F114" s="130"/>
      <c r="G114" s="130"/>
      <c r="H114" s="130"/>
      <c r="I114" s="131"/>
      <c r="J114" s="131">
        <f>J115+J117</f>
        <v>1500</v>
      </c>
      <c r="K114" s="25"/>
      <c r="L114" s="116"/>
    </row>
    <row r="115" spans="1:12" ht="17.25" customHeight="1" hidden="1">
      <c r="A115" s="43" t="s">
        <v>152</v>
      </c>
      <c r="B115" s="190" t="s">
        <v>226</v>
      </c>
      <c r="C115" s="14">
        <v>965</v>
      </c>
      <c r="D115" s="15" t="s">
        <v>65</v>
      </c>
      <c r="E115" s="15" t="s">
        <v>212</v>
      </c>
      <c r="F115" s="15"/>
      <c r="G115" s="14"/>
      <c r="H115" s="14">
        <v>200</v>
      </c>
      <c r="I115" s="33"/>
      <c r="J115" s="8">
        <f>J116</f>
        <v>0</v>
      </c>
      <c r="K115" s="8"/>
      <c r="L115" s="116"/>
    </row>
    <row r="116" spans="1:12" ht="25.5" customHeight="1" hidden="1">
      <c r="A116" s="56" t="s">
        <v>153</v>
      </c>
      <c r="B116" s="190" t="s">
        <v>105</v>
      </c>
      <c r="C116" s="19">
        <v>965</v>
      </c>
      <c r="D116" s="20" t="s">
        <v>65</v>
      </c>
      <c r="E116" s="19">
        <v>5100000101</v>
      </c>
      <c r="F116" s="19">
        <v>447</v>
      </c>
      <c r="G116" s="19">
        <v>290</v>
      </c>
      <c r="H116" s="20" t="s">
        <v>97</v>
      </c>
      <c r="I116" s="33"/>
      <c r="J116" s="109">
        <v>0</v>
      </c>
      <c r="K116" s="8"/>
      <c r="L116" s="116"/>
    </row>
    <row r="117" spans="1:12" ht="31.5" customHeight="1">
      <c r="A117" s="49" t="s">
        <v>152</v>
      </c>
      <c r="B117" s="190" t="s">
        <v>226</v>
      </c>
      <c r="C117" s="19">
        <v>965</v>
      </c>
      <c r="D117" s="20" t="s">
        <v>65</v>
      </c>
      <c r="E117" s="19">
        <v>2100000101</v>
      </c>
      <c r="F117" s="19"/>
      <c r="G117" s="19"/>
      <c r="H117" s="20" t="s">
        <v>264</v>
      </c>
      <c r="I117" s="33"/>
      <c r="J117" s="109">
        <f>J118</f>
        <v>1500</v>
      </c>
      <c r="K117" s="8"/>
      <c r="L117" s="116"/>
    </row>
    <row r="118" spans="1:12" ht="42.75" customHeight="1">
      <c r="A118" s="56" t="s">
        <v>153</v>
      </c>
      <c r="B118" s="197" t="s">
        <v>105</v>
      </c>
      <c r="C118" s="19">
        <v>965</v>
      </c>
      <c r="D118" s="20" t="s">
        <v>65</v>
      </c>
      <c r="E118" s="19">
        <v>2100000101</v>
      </c>
      <c r="F118" s="19"/>
      <c r="G118" s="19"/>
      <c r="H118" s="20" t="s">
        <v>97</v>
      </c>
      <c r="I118" s="33"/>
      <c r="J118" s="109">
        <v>1500</v>
      </c>
      <c r="K118" s="8"/>
      <c r="L118" s="116"/>
    </row>
    <row r="119" spans="1:12" ht="66.75" customHeight="1">
      <c r="A119" s="76" t="s">
        <v>200</v>
      </c>
      <c r="B119" s="195" t="s">
        <v>349</v>
      </c>
      <c r="C119" s="77">
        <v>965</v>
      </c>
      <c r="D119" s="78" t="s">
        <v>348</v>
      </c>
      <c r="E119" s="77"/>
      <c r="F119" s="77"/>
      <c r="G119" s="77"/>
      <c r="H119" s="77"/>
      <c r="I119" s="79"/>
      <c r="J119" s="79">
        <f>J120</f>
        <v>2000</v>
      </c>
      <c r="K119" s="8"/>
      <c r="L119" s="116"/>
    </row>
    <row r="120" spans="1:12" ht="54" customHeight="1">
      <c r="A120" s="85" t="s">
        <v>201</v>
      </c>
      <c r="B120" s="189" t="s">
        <v>344</v>
      </c>
      <c r="C120" s="82">
        <v>965</v>
      </c>
      <c r="D120" s="83" t="s">
        <v>348</v>
      </c>
      <c r="E120" s="130">
        <v>7000000491</v>
      </c>
      <c r="F120" s="130"/>
      <c r="G120" s="130"/>
      <c r="H120" s="130"/>
      <c r="I120" s="132"/>
      <c r="J120" s="131">
        <f>J121</f>
        <v>2000</v>
      </c>
      <c r="K120" s="8"/>
      <c r="L120" s="116"/>
    </row>
    <row r="121" spans="1:12" ht="42.75" customHeight="1">
      <c r="A121" s="43" t="s">
        <v>350</v>
      </c>
      <c r="B121" s="190" t="s">
        <v>226</v>
      </c>
      <c r="C121" s="14">
        <v>965</v>
      </c>
      <c r="D121" s="20" t="s">
        <v>348</v>
      </c>
      <c r="E121" s="19">
        <v>7000000491</v>
      </c>
      <c r="F121" s="15"/>
      <c r="G121" s="14"/>
      <c r="H121" s="14">
        <v>200</v>
      </c>
      <c r="I121" s="33"/>
      <c r="J121" s="8">
        <f>J122</f>
        <v>2000</v>
      </c>
      <c r="K121" s="8"/>
      <c r="L121" s="116"/>
    </row>
    <row r="122" spans="1:12" ht="42.75" customHeight="1">
      <c r="A122" s="149" t="s">
        <v>351</v>
      </c>
      <c r="B122" s="197" t="s">
        <v>105</v>
      </c>
      <c r="C122" s="144">
        <v>965</v>
      </c>
      <c r="D122" s="145" t="s">
        <v>348</v>
      </c>
      <c r="E122" s="144">
        <v>7000000491</v>
      </c>
      <c r="F122" s="144"/>
      <c r="G122" s="144"/>
      <c r="H122" s="145" t="s">
        <v>97</v>
      </c>
      <c r="I122" s="152"/>
      <c r="J122" s="187">
        <v>2000</v>
      </c>
      <c r="K122" s="8"/>
      <c r="L122" s="116"/>
    </row>
    <row r="123" spans="1:16" s="38" customFormat="1" ht="17.25" customHeight="1">
      <c r="A123" s="76" t="s">
        <v>352</v>
      </c>
      <c r="B123" s="195" t="s">
        <v>202</v>
      </c>
      <c r="C123" s="77">
        <v>965</v>
      </c>
      <c r="D123" s="78" t="s">
        <v>203</v>
      </c>
      <c r="E123" s="77"/>
      <c r="F123" s="77"/>
      <c r="G123" s="77"/>
      <c r="H123" s="77"/>
      <c r="I123" s="79"/>
      <c r="J123" s="79">
        <f>J124+J127</f>
        <v>65</v>
      </c>
      <c r="K123" s="11"/>
      <c r="L123" s="118"/>
      <c r="M123" s="63"/>
      <c r="P123" s="128"/>
    </row>
    <row r="124" spans="1:12" ht="40.5" customHeight="1">
      <c r="A124" s="85" t="s">
        <v>353</v>
      </c>
      <c r="B124" s="93" t="s">
        <v>204</v>
      </c>
      <c r="C124" s="82">
        <v>965</v>
      </c>
      <c r="D124" s="83" t="s">
        <v>203</v>
      </c>
      <c r="E124" s="130">
        <v>1000000121</v>
      </c>
      <c r="F124" s="130"/>
      <c r="G124" s="130"/>
      <c r="H124" s="130"/>
      <c r="I124" s="131"/>
      <c r="J124" s="131">
        <f>J125</f>
        <v>65</v>
      </c>
      <c r="K124" s="25"/>
      <c r="L124" s="116"/>
    </row>
    <row r="125" spans="1:12" ht="27.75" customHeight="1">
      <c r="A125" s="43" t="s">
        <v>90</v>
      </c>
      <c r="B125" s="190" t="s">
        <v>226</v>
      </c>
      <c r="C125" s="14">
        <v>965</v>
      </c>
      <c r="D125" s="15" t="s">
        <v>203</v>
      </c>
      <c r="E125" s="15" t="s">
        <v>391</v>
      </c>
      <c r="F125" s="15"/>
      <c r="G125" s="14"/>
      <c r="H125" s="14">
        <v>200</v>
      </c>
      <c r="I125" s="33"/>
      <c r="J125" s="8">
        <f>J126</f>
        <v>65</v>
      </c>
      <c r="K125" s="8"/>
      <c r="L125" s="116"/>
    </row>
    <row r="126" spans="1:12" ht="25.5" customHeight="1">
      <c r="A126" s="56" t="s">
        <v>354</v>
      </c>
      <c r="B126" s="190" t="s">
        <v>105</v>
      </c>
      <c r="C126" s="19">
        <v>965</v>
      </c>
      <c r="D126" s="20" t="s">
        <v>203</v>
      </c>
      <c r="E126" s="19">
        <v>1000000121</v>
      </c>
      <c r="F126" s="19">
        <v>447</v>
      </c>
      <c r="G126" s="19">
        <v>290</v>
      </c>
      <c r="H126" s="20" t="s">
        <v>97</v>
      </c>
      <c r="I126" s="33"/>
      <c r="J126" s="109">
        <v>65</v>
      </c>
      <c r="K126" s="8"/>
      <c r="L126" s="116"/>
    </row>
    <row r="127" spans="1:12" ht="170.25" customHeight="1" hidden="1">
      <c r="A127" s="85" t="s">
        <v>357</v>
      </c>
      <c r="B127" s="204" t="s">
        <v>270</v>
      </c>
      <c r="C127" s="82">
        <v>965</v>
      </c>
      <c r="D127" s="83" t="s">
        <v>203</v>
      </c>
      <c r="E127" s="130">
        <v>3450000122</v>
      </c>
      <c r="F127" s="130"/>
      <c r="G127" s="130"/>
      <c r="H127" s="130"/>
      <c r="I127" s="132"/>
      <c r="J127" s="168">
        <f>J128</f>
        <v>0</v>
      </c>
      <c r="K127" s="47"/>
      <c r="L127" s="116"/>
    </row>
    <row r="128" spans="1:12" ht="25.5" customHeight="1" hidden="1">
      <c r="A128" s="142" t="s">
        <v>92</v>
      </c>
      <c r="B128" s="190" t="s">
        <v>226</v>
      </c>
      <c r="C128" s="14">
        <v>965</v>
      </c>
      <c r="D128" s="20" t="s">
        <v>203</v>
      </c>
      <c r="E128" s="15" t="s">
        <v>345</v>
      </c>
      <c r="F128" s="15"/>
      <c r="G128" s="14"/>
      <c r="H128" s="14">
        <v>200</v>
      </c>
      <c r="I128" s="33"/>
      <c r="J128" s="158">
        <f>J129</f>
        <v>0</v>
      </c>
      <c r="K128" s="47"/>
      <c r="L128" s="116"/>
    </row>
    <row r="129" spans="1:12" ht="25.5" customHeight="1" hidden="1">
      <c r="A129" s="142" t="s">
        <v>358</v>
      </c>
      <c r="B129" s="197" t="s">
        <v>105</v>
      </c>
      <c r="C129" s="144">
        <v>965</v>
      </c>
      <c r="D129" s="20" t="s">
        <v>203</v>
      </c>
      <c r="E129" s="15" t="s">
        <v>345</v>
      </c>
      <c r="F129" s="144"/>
      <c r="G129" s="144"/>
      <c r="H129" s="145" t="s">
        <v>97</v>
      </c>
      <c r="I129" s="152"/>
      <c r="J129" s="172">
        <v>0</v>
      </c>
      <c r="K129" s="47"/>
      <c r="L129" s="116"/>
    </row>
    <row r="130" spans="1:16" s="42" customFormat="1" ht="20.25" customHeight="1">
      <c r="A130" s="100" t="s">
        <v>81</v>
      </c>
      <c r="B130" s="205" t="s">
        <v>42</v>
      </c>
      <c r="C130" s="101">
        <v>965</v>
      </c>
      <c r="D130" s="135" t="s">
        <v>43</v>
      </c>
      <c r="E130" s="135"/>
      <c r="F130" s="136"/>
      <c r="G130" s="136"/>
      <c r="H130" s="136"/>
      <c r="I130" s="135"/>
      <c r="J130" s="209">
        <f>J131</f>
        <v>176678.9</v>
      </c>
      <c r="K130" s="98">
        <f>K131</f>
        <v>0</v>
      </c>
      <c r="L130" s="119"/>
      <c r="M130" s="96"/>
      <c r="N130" s="97"/>
      <c r="P130" s="125"/>
    </row>
    <row r="131" spans="1:18" s="38" customFormat="1" ht="17.25" customHeight="1">
      <c r="A131" s="76" t="s">
        <v>82</v>
      </c>
      <c r="B131" s="195" t="s">
        <v>46</v>
      </c>
      <c r="C131" s="77">
        <v>965</v>
      </c>
      <c r="D131" s="78" t="s">
        <v>47</v>
      </c>
      <c r="E131" s="77"/>
      <c r="F131" s="77"/>
      <c r="G131" s="77"/>
      <c r="H131" s="77"/>
      <c r="I131" s="79"/>
      <c r="J131" s="79">
        <f>J135+J138+J141+J149+J154+J157+J160+J163+J166+J169+J172+J177+J180+J144+J134+J188+J191+J194+J197</f>
        <v>176678.9</v>
      </c>
      <c r="K131" s="11"/>
      <c r="L131" s="118"/>
      <c r="M131" s="63"/>
      <c r="P131" s="128"/>
      <c r="R131" s="177"/>
    </row>
    <row r="132" spans="1:16" s="38" customFormat="1" ht="50.25" customHeight="1" hidden="1">
      <c r="A132" s="85" t="s">
        <v>313</v>
      </c>
      <c r="B132" s="189" t="s">
        <v>344</v>
      </c>
      <c r="C132" s="82">
        <v>965</v>
      </c>
      <c r="D132" s="83" t="s">
        <v>47</v>
      </c>
      <c r="E132" s="130">
        <v>4310000491</v>
      </c>
      <c r="F132" s="130"/>
      <c r="G132" s="130"/>
      <c r="H132" s="130"/>
      <c r="I132" s="132"/>
      <c r="J132" s="168">
        <f>J133</f>
        <v>0</v>
      </c>
      <c r="K132" s="11"/>
      <c r="L132" s="118"/>
      <c r="M132" s="63"/>
      <c r="P132" s="128"/>
    </row>
    <row r="133" spans="1:16" s="38" customFormat="1" ht="17.25" customHeight="1" hidden="1">
      <c r="A133" s="43" t="s">
        <v>251</v>
      </c>
      <c r="B133" s="190" t="s">
        <v>226</v>
      </c>
      <c r="C133" s="14">
        <v>965</v>
      </c>
      <c r="D133" s="20" t="s">
        <v>47</v>
      </c>
      <c r="E133" s="19">
        <v>4310000491</v>
      </c>
      <c r="F133" s="15"/>
      <c r="G133" s="14"/>
      <c r="H133" s="14">
        <v>200</v>
      </c>
      <c r="I133" s="33"/>
      <c r="J133" s="158">
        <f>J134</f>
        <v>0</v>
      </c>
      <c r="K133" s="11"/>
      <c r="L133" s="118"/>
      <c r="M133" s="63"/>
      <c r="P133" s="128"/>
    </row>
    <row r="134" spans="1:16" s="38" customFormat="1" ht="17.25" customHeight="1" hidden="1">
      <c r="A134" s="149" t="s">
        <v>252</v>
      </c>
      <c r="B134" s="197" t="s">
        <v>105</v>
      </c>
      <c r="C134" s="144">
        <v>965</v>
      </c>
      <c r="D134" s="145" t="s">
        <v>47</v>
      </c>
      <c r="E134" s="144">
        <v>4310000491</v>
      </c>
      <c r="F134" s="144"/>
      <c r="G134" s="144"/>
      <c r="H134" s="145" t="s">
        <v>97</v>
      </c>
      <c r="I134" s="152"/>
      <c r="J134" s="172">
        <v>0</v>
      </c>
      <c r="K134" s="11"/>
      <c r="L134" s="118"/>
      <c r="M134" s="63"/>
      <c r="P134" s="128"/>
    </row>
    <row r="135" spans="1:18" s="34" customFormat="1" ht="37.5" customHeight="1">
      <c r="A135" s="137" t="s">
        <v>355</v>
      </c>
      <c r="B135" s="138" t="s">
        <v>421</v>
      </c>
      <c r="C135" s="130">
        <v>965</v>
      </c>
      <c r="D135" s="134" t="s">
        <v>47</v>
      </c>
      <c r="E135" s="130">
        <v>6000000131</v>
      </c>
      <c r="F135" s="130"/>
      <c r="G135" s="130"/>
      <c r="H135" s="130"/>
      <c r="I135" s="131"/>
      <c r="J135" s="131">
        <f>J136</f>
        <v>64301.399999999994</v>
      </c>
      <c r="K135" s="25"/>
      <c r="L135" s="116"/>
      <c r="M135" s="62"/>
      <c r="P135" s="127"/>
      <c r="R135" s="188"/>
    </row>
    <row r="136" spans="1:12" ht="23.25" customHeight="1">
      <c r="A136" s="43" t="s">
        <v>251</v>
      </c>
      <c r="B136" s="190" t="s">
        <v>226</v>
      </c>
      <c r="C136" s="14">
        <v>965</v>
      </c>
      <c r="D136" s="20" t="s">
        <v>47</v>
      </c>
      <c r="E136" s="19">
        <v>6000000131</v>
      </c>
      <c r="F136" s="15"/>
      <c r="G136" s="14"/>
      <c r="H136" s="14">
        <v>200</v>
      </c>
      <c r="I136" s="33"/>
      <c r="J136" s="8">
        <f>J137</f>
        <v>64301.399999999994</v>
      </c>
      <c r="K136" s="8"/>
      <c r="L136" s="116"/>
    </row>
    <row r="137" spans="1:16" s="147" customFormat="1" ht="26.25" customHeight="1">
      <c r="A137" s="149" t="s">
        <v>252</v>
      </c>
      <c r="B137" s="197" t="s">
        <v>105</v>
      </c>
      <c r="C137" s="144">
        <v>965</v>
      </c>
      <c r="D137" s="145" t="s">
        <v>47</v>
      </c>
      <c r="E137" s="144">
        <v>6000000131</v>
      </c>
      <c r="F137" s="144"/>
      <c r="G137" s="144"/>
      <c r="H137" s="145" t="s">
        <v>97</v>
      </c>
      <c r="I137" s="109"/>
      <c r="J137" s="109">
        <f>43854.2+19232.2+215+1000</f>
        <v>64301.399999999994</v>
      </c>
      <c r="K137" s="109"/>
      <c r="L137" s="116"/>
      <c r="M137" s="146">
        <v>7.6</v>
      </c>
      <c r="P137" s="150">
        <v>689.3</v>
      </c>
    </row>
    <row r="138" spans="1:16" s="34" customFormat="1" ht="28.5" customHeight="1">
      <c r="A138" s="137" t="s">
        <v>314</v>
      </c>
      <c r="B138" s="138" t="s">
        <v>431</v>
      </c>
      <c r="C138" s="130">
        <v>965</v>
      </c>
      <c r="D138" s="134" t="s">
        <v>47</v>
      </c>
      <c r="E138" s="130">
        <v>6000000132</v>
      </c>
      <c r="F138" s="130"/>
      <c r="G138" s="130"/>
      <c r="H138" s="130"/>
      <c r="I138" s="131"/>
      <c r="J138" s="131">
        <f>J139</f>
        <v>8568.5</v>
      </c>
      <c r="K138" s="25"/>
      <c r="L138" s="116"/>
      <c r="M138" s="62"/>
      <c r="P138" s="127"/>
    </row>
    <row r="139" spans="1:12" ht="24" customHeight="1">
      <c r="A139" s="43" t="s">
        <v>315</v>
      </c>
      <c r="B139" s="190" t="s">
        <v>226</v>
      </c>
      <c r="C139" s="14">
        <v>965</v>
      </c>
      <c r="D139" s="20" t="s">
        <v>47</v>
      </c>
      <c r="E139" s="19">
        <v>6000000132</v>
      </c>
      <c r="F139" s="15"/>
      <c r="G139" s="14"/>
      <c r="H139" s="14">
        <v>200</v>
      </c>
      <c r="I139" s="33"/>
      <c r="J139" s="8">
        <f>J140</f>
        <v>8568.5</v>
      </c>
      <c r="K139" s="8"/>
      <c r="L139" s="116"/>
    </row>
    <row r="140" spans="1:16" s="147" customFormat="1" ht="28.5" customHeight="1">
      <c r="A140" s="43" t="s">
        <v>316</v>
      </c>
      <c r="B140" s="197" t="s">
        <v>105</v>
      </c>
      <c r="C140" s="144">
        <v>965</v>
      </c>
      <c r="D140" s="145" t="s">
        <v>47</v>
      </c>
      <c r="E140" s="144">
        <v>6000000132</v>
      </c>
      <c r="F140" s="144"/>
      <c r="G140" s="144"/>
      <c r="H140" s="145" t="s">
        <v>97</v>
      </c>
      <c r="I140" s="109"/>
      <c r="J140" s="109">
        <v>8568.5</v>
      </c>
      <c r="K140" s="109"/>
      <c r="L140" s="151"/>
      <c r="M140" s="146"/>
      <c r="P140" s="148" t="s">
        <v>238</v>
      </c>
    </row>
    <row r="141" spans="1:16" s="34" customFormat="1" ht="53.25" customHeight="1">
      <c r="A141" s="137" t="s">
        <v>317</v>
      </c>
      <c r="B141" s="138" t="s">
        <v>430</v>
      </c>
      <c r="C141" s="130">
        <v>965</v>
      </c>
      <c r="D141" s="134" t="s">
        <v>47</v>
      </c>
      <c r="E141" s="130">
        <v>6000000133</v>
      </c>
      <c r="F141" s="130"/>
      <c r="G141" s="130"/>
      <c r="H141" s="130"/>
      <c r="I141" s="131"/>
      <c r="J141" s="131">
        <f>J142</f>
        <v>16820</v>
      </c>
      <c r="K141" s="25"/>
      <c r="L141" s="116"/>
      <c r="M141" s="62"/>
      <c r="P141" s="127"/>
    </row>
    <row r="142" spans="1:12" ht="25.5" customHeight="1">
      <c r="A142" s="43" t="s">
        <v>318</v>
      </c>
      <c r="B142" s="190" t="s">
        <v>226</v>
      </c>
      <c r="C142" s="14">
        <v>965</v>
      </c>
      <c r="D142" s="20" t="s">
        <v>47</v>
      </c>
      <c r="E142" s="19">
        <v>6000000133</v>
      </c>
      <c r="F142" s="15"/>
      <c r="G142" s="14"/>
      <c r="H142" s="14">
        <v>200</v>
      </c>
      <c r="I142" s="33"/>
      <c r="J142" s="8">
        <f>J143</f>
        <v>16820</v>
      </c>
      <c r="K142" s="8"/>
      <c r="L142" s="116"/>
    </row>
    <row r="143" spans="1:16" s="147" customFormat="1" ht="30" customHeight="1">
      <c r="A143" s="43" t="s">
        <v>319</v>
      </c>
      <c r="B143" s="197" t="s">
        <v>105</v>
      </c>
      <c r="C143" s="144">
        <v>965</v>
      </c>
      <c r="D143" s="145" t="s">
        <v>47</v>
      </c>
      <c r="E143" s="144">
        <v>6000000133</v>
      </c>
      <c r="F143" s="144"/>
      <c r="G143" s="144"/>
      <c r="H143" s="145" t="s">
        <v>97</v>
      </c>
      <c r="I143" s="109"/>
      <c r="J143" s="109">
        <v>16820</v>
      </c>
      <c r="K143" s="109"/>
      <c r="L143" s="116"/>
      <c r="M143" s="146"/>
      <c r="P143" s="148">
        <v>27</v>
      </c>
    </row>
    <row r="144" spans="1:16" s="147" customFormat="1" ht="45.75" customHeight="1" hidden="1">
      <c r="A144" s="137" t="s">
        <v>320</v>
      </c>
      <c r="B144" s="138" t="s">
        <v>305</v>
      </c>
      <c r="C144" s="130">
        <v>965</v>
      </c>
      <c r="D144" s="134" t="s">
        <v>47</v>
      </c>
      <c r="E144" s="130">
        <v>6000000134</v>
      </c>
      <c r="F144" s="130"/>
      <c r="G144" s="130"/>
      <c r="H144" s="130"/>
      <c r="I144" s="131"/>
      <c r="J144" s="168">
        <f>J145+J147</f>
        <v>0</v>
      </c>
      <c r="K144" s="109"/>
      <c r="L144" s="116"/>
      <c r="M144" s="146"/>
      <c r="P144" s="148"/>
    </row>
    <row r="145" spans="1:16" s="147" customFormat="1" ht="30" customHeight="1" hidden="1">
      <c r="A145" s="43" t="s">
        <v>321</v>
      </c>
      <c r="B145" s="190" t="s">
        <v>226</v>
      </c>
      <c r="C145" s="14">
        <v>965</v>
      </c>
      <c r="D145" s="20" t="s">
        <v>47</v>
      </c>
      <c r="E145" s="19">
        <v>6000000134</v>
      </c>
      <c r="F145" s="15"/>
      <c r="G145" s="14"/>
      <c r="H145" s="14">
        <v>200</v>
      </c>
      <c r="I145" s="33"/>
      <c r="J145" s="158">
        <f>J146</f>
        <v>0</v>
      </c>
      <c r="K145" s="109"/>
      <c r="L145" s="116"/>
      <c r="M145" s="146"/>
      <c r="P145" s="148"/>
    </row>
    <row r="146" spans="1:16" s="147" customFormat="1" ht="30" customHeight="1" hidden="1">
      <c r="A146" s="149" t="s">
        <v>322</v>
      </c>
      <c r="B146" s="197" t="s">
        <v>105</v>
      </c>
      <c r="C146" s="144">
        <v>965</v>
      </c>
      <c r="D146" s="145" t="s">
        <v>47</v>
      </c>
      <c r="E146" s="144">
        <v>6000000134</v>
      </c>
      <c r="F146" s="144"/>
      <c r="G146" s="144"/>
      <c r="H146" s="145" t="s">
        <v>97</v>
      </c>
      <c r="I146" s="109"/>
      <c r="J146" s="159">
        <v>0</v>
      </c>
      <c r="K146" s="109"/>
      <c r="L146" s="116"/>
      <c r="M146" s="146"/>
      <c r="P146" s="148"/>
    </row>
    <row r="147" spans="1:16" s="147" customFormat="1" ht="30" customHeight="1" hidden="1">
      <c r="A147" s="43" t="s">
        <v>365</v>
      </c>
      <c r="B147" s="197" t="s">
        <v>367</v>
      </c>
      <c r="C147" s="14">
        <v>965</v>
      </c>
      <c r="D147" s="20" t="s">
        <v>47</v>
      </c>
      <c r="E147" s="19">
        <v>6000000134</v>
      </c>
      <c r="F147" s="15"/>
      <c r="G147" s="14"/>
      <c r="H147" s="14">
        <v>800</v>
      </c>
      <c r="I147" s="33"/>
      <c r="J147" s="158">
        <f>J148</f>
        <v>0</v>
      </c>
      <c r="K147" s="109"/>
      <c r="L147" s="116"/>
      <c r="M147" s="146"/>
      <c r="P147" s="148"/>
    </row>
    <row r="148" spans="1:16" s="147" customFormat="1" ht="30" customHeight="1" hidden="1">
      <c r="A148" s="149" t="s">
        <v>366</v>
      </c>
      <c r="B148" s="197" t="s">
        <v>368</v>
      </c>
      <c r="C148" s="144">
        <v>965</v>
      </c>
      <c r="D148" s="145" t="s">
        <v>47</v>
      </c>
      <c r="E148" s="144">
        <v>6000000134</v>
      </c>
      <c r="F148" s="144"/>
      <c r="G148" s="144"/>
      <c r="H148" s="145" t="s">
        <v>98</v>
      </c>
      <c r="I148" s="109"/>
      <c r="J148" s="159">
        <v>0</v>
      </c>
      <c r="K148" s="109"/>
      <c r="L148" s="116"/>
      <c r="M148" s="146"/>
      <c r="P148" s="148"/>
    </row>
    <row r="149" spans="1:16" s="34" customFormat="1" ht="41.25" customHeight="1" hidden="1">
      <c r="A149" s="137" t="s">
        <v>323</v>
      </c>
      <c r="B149" s="138" t="s">
        <v>241</v>
      </c>
      <c r="C149" s="130">
        <v>965</v>
      </c>
      <c r="D149" s="134" t="s">
        <v>47</v>
      </c>
      <c r="E149" s="130">
        <v>6000000141</v>
      </c>
      <c r="F149" s="130"/>
      <c r="G149" s="130"/>
      <c r="H149" s="130"/>
      <c r="I149" s="131"/>
      <c r="J149" s="168">
        <f>J150+J152</f>
        <v>0</v>
      </c>
      <c r="K149" s="25"/>
      <c r="L149" s="116"/>
      <c r="M149" s="62"/>
      <c r="P149" s="127"/>
    </row>
    <row r="150" spans="1:12" ht="25.5" customHeight="1" hidden="1">
      <c r="A150" s="139" t="s">
        <v>324</v>
      </c>
      <c r="B150" s="190" t="s">
        <v>226</v>
      </c>
      <c r="C150" s="14">
        <v>965</v>
      </c>
      <c r="D150" s="20" t="s">
        <v>47</v>
      </c>
      <c r="E150" s="19">
        <v>6000000141</v>
      </c>
      <c r="F150" s="15"/>
      <c r="G150" s="14"/>
      <c r="H150" s="14">
        <v>200</v>
      </c>
      <c r="I150" s="33"/>
      <c r="J150" s="158">
        <f>J151</f>
        <v>0</v>
      </c>
      <c r="K150" s="8"/>
      <c r="L150" s="116"/>
    </row>
    <row r="151" spans="1:16" s="147" customFormat="1" ht="27" customHeight="1" hidden="1">
      <c r="A151" s="149" t="s">
        <v>325</v>
      </c>
      <c r="B151" s="197" t="s">
        <v>105</v>
      </c>
      <c r="C151" s="144">
        <v>965</v>
      </c>
      <c r="D151" s="145" t="s">
        <v>47</v>
      </c>
      <c r="E151" s="144">
        <v>6000000141</v>
      </c>
      <c r="F151" s="144"/>
      <c r="G151" s="144"/>
      <c r="H151" s="145" t="s">
        <v>97</v>
      </c>
      <c r="I151" s="111"/>
      <c r="J151" s="172">
        <v>0</v>
      </c>
      <c r="K151" s="111"/>
      <c r="L151" s="116"/>
      <c r="M151" s="146">
        <v>-4.9</v>
      </c>
      <c r="O151" s="147">
        <v>-131.5</v>
      </c>
      <c r="P151" s="148">
        <v>-0.1</v>
      </c>
    </row>
    <row r="152" spans="1:16" s="147" customFormat="1" ht="27" customHeight="1" hidden="1">
      <c r="A152" s="139" t="s">
        <v>369</v>
      </c>
      <c r="B152" s="197" t="s">
        <v>367</v>
      </c>
      <c r="C152" s="14">
        <v>965</v>
      </c>
      <c r="D152" s="20" t="s">
        <v>47</v>
      </c>
      <c r="E152" s="19">
        <v>6000000141</v>
      </c>
      <c r="F152" s="15"/>
      <c r="G152" s="14"/>
      <c r="H152" s="14">
        <v>800</v>
      </c>
      <c r="I152" s="33"/>
      <c r="J152" s="158">
        <f>J153</f>
        <v>0</v>
      </c>
      <c r="K152" s="111"/>
      <c r="L152" s="116"/>
      <c r="M152" s="146"/>
      <c r="P152" s="148"/>
    </row>
    <row r="153" spans="1:16" s="147" customFormat="1" ht="27" customHeight="1" hidden="1">
      <c r="A153" s="149" t="s">
        <v>370</v>
      </c>
      <c r="B153" s="197" t="s">
        <v>368</v>
      </c>
      <c r="C153" s="144">
        <v>965</v>
      </c>
      <c r="D153" s="145" t="s">
        <v>47</v>
      </c>
      <c r="E153" s="144">
        <v>6000000141</v>
      </c>
      <c r="F153" s="144"/>
      <c r="G153" s="144"/>
      <c r="H153" s="145" t="s">
        <v>98</v>
      </c>
      <c r="I153" s="111"/>
      <c r="J153" s="172">
        <v>0</v>
      </c>
      <c r="K153" s="111"/>
      <c r="L153" s="116"/>
      <c r="M153" s="146"/>
      <c r="P153" s="148"/>
    </row>
    <row r="154" spans="1:16" s="34" customFormat="1" ht="43.5" customHeight="1">
      <c r="A154" s="137" t="s">
        <v>320</v>
      </c>
      <c r="B154" s="138" t="s">
        <v>423</v>
      </c>
      <c r="C154" s="130">
        <v>965</v>
      </c>
      <c r="D154" s="134" t="s">
        <v>47</v>
      </c>
      <c r="E154" s="130">
        <v>6000000142</v>
      </c>
      <c r="F154" s="130"/>
      <c r="G154" s="130"/>
      <c r="H154" s="130"/>
      <c r="I154" s="131"/>
      <c r="J154" s="131">
        <f>J155</f>
        <v>709.8</v>
      </c>
      <c r="K154" s="25"/>
      <c r="L154" s="116"/>
      <c r="M154" s="62"/>
      <c r="P154" s="127"/>
    </row>
    <row r="155" spans="1:12" ht="17.25" customHeight="1">
      <c r="A155" s="43" t="s">
        <v>321</v>
      </c>
      <c r="B155" s="190" t="s">
        <v>226</v>
      </c>
      <c r="C155" s="14">
        <v>965</v>
      </c>
      <c r="D155" s="20" t="s">
        <v>47</v>
      </c>
      <c r="E155" s="19">
        <v>6000000142</v>
      </c>
      <c r="F155" s="15"/>
      <c r="G155" s="14"/>
      <c r="H155" s="14">
        <v>200</v>
      </c>
      <c r="I155" s="33"/>
      <c r="J155" s="8">
        <f>J156</f>
        <v>709.8</v>
      </c>
      <c r="K155" s="8"/>
      <c r="L155" s="116"/>
    </row>
    <row r="156" spans="1:16" s="147" customFormat="1" ht="26.25" customHeight="1">
      <c r="A156" s="49" t="s">
        <v>322</v>
      </c>
      <c r="B156" s="197" t="s">
        <v>105</v>
      </c>
      <c r="C156" s="144">
        <v>965</v>
      </c>
      <c r="D156" s="145" t="s">
        <v>47</v>
      </c>
      <c r="E156" s="144">
        <v>6000000142</v>
      </c>
      <c r="F156" s="144"/>
      <c r="G156" s="144"/>
      <c r="H156" s="145" t="s">
        <v>97</v>
      </c>
      <c r="I156" s="109"/>
      <c r="J156" s="109">
        <v>709.8</v>
      </c>
      <c r="K156" s="109"/>
      <c r="L156" s="116"/>
      <c r="M156" s="146">
        <v>-100</v>
      </c>
      <c r="P156" s="148">
        <v>-300</v>
      </c>
    </row>
    <row r="157" spans="1:16" s="34" customFormat="1" ht="27" customHeight="1" hidden="1">
      <c r="A157" s="137" t="s">
        <v>326</v>
      </c>
      <c r="B157" s="138" t="s">
        <v>424</v>
      </c>
      <c r="C157" s="130">
        <v>965</v>
      </c>
      <c r="D157" s="134" t="s">
        <v>47</v>
      </c>
      <c r="E157" s="130">
        <v>6000000143</v>
      </c>
      <c r="F157" s="130"/>
      <c r="G157" s="130"/>
      <c r="H157" s="130"/>
      <c r="I157" s="131"/>
      <c r="J157" s="168">
        <f>J158</f>
        <v>0</v>
      </c>
      <c r="K157" s="25"/>
      <c r="L157" s="116"/>
      <c r="M157" s="62"/>
      <c r="P157" s="127"/>
    </row>
    <row r="158" spans="1:12" ht="24" customHeight="1" hidden="1">
      <c r="A158" s="43" t="s">
        <v>327</v>
      </c>
      <c r="B158" s="190" t="s">
        <v>226</v>
      </c>
      <c r="C158" s="14">
        <v>965</v>
      </c>
      <c r="D158" s="20" t="s">
        <v>47</v>
      </c>
      <c r="E158" s="19">
        <v>6000000143</v>
      </c>
      <c r="F158" s="15"/>
      <c r="G158" s="14"/>
      <c r="H158" s="14">
        <v>200</v>
      </c>
      <c r="I158" s="33"/>
      <c r="J158" s="159">
        <f>J159</f>
        <v>0</v>
      </c>
      <c r="K158" s="8"/>
      <c r="L158" s="116"/>
    </row>
    <row r="159" spans="1:16" s="34" customFormat="1" ht="29.25" customHeight="1" hidden="1">
      <c r="A159" s="59" t="s">
        <v>397</v>
      </c>
      <c r="B159" s="190" t="s">
        <v>105</v>
      </c>
      <c r="C159" s="19">
        <v>965</v>
      </c>
      <c r="D159" s="20" t="s">
        <v>47</v>
      </c>
      <c r="E159" s="19">
        <v>6000000143</v>
      </c>
      <c r="F159" s="19"/>
      <c r="G159" s="19"/>
      <c r="H159" s="20" t="s">
        <v>97</v>
      </c>
      <c r="I159" s="8"/>
      <c r="J159" s="159">
        <v>0</v>
      </c>
      <c r="K159" s="8"/>
      <c r="L159" s="116"/>
      <c r="M159" s="62">
        <v>100</v>
      </c>
      <c r="P159" s="127">
        <v>100</v>
      </c>
    </row>
    <row r="160" spans="1:16" s="34" customFormat="1" ht="81" customHeight="1">
      <c r="A160" s="137" t="s">
        <v>323</v>
      </c>
      <c r="B160" s="138" t="s">
        <v>425</v>
      </c>
      <c r="C160" s="130">
        <v>965</v>
      </c>
      <c r="D160" s="134" t="s">
        <v>47</v>
      </c>
      <c r="E160" s="130">
        <v>6000000151</v>
      </c>
      <c r="F160" s="130"/>
      <c r="G160" s="130"/>
      <c r="H160" s="130"/>
      <c r="I160" s="131"/>
      <c r="J160" s="131">
        <f>J161</f>
        <v>22783.1</v>
      </c>
      <c r="K160" s="25"/>
      <c r="L160" s="116"/>
      <c r="M160" s="62"/>
      <c r="P160" s="127"/>
    </row>
    <row r="161" spans="1:12" ht="25.5" customHeight="1">
      <c r="A161" s="49" t="s">
        <v>324</v>
      </c>
      <c r="B161" s="190" t="s">
        <v>226</v>
      </c>
      <c r="C161" s="14">
        <v>965</v>
      </c>
      <c r="D161" s="20" t="s">
        <v>47</v>
      </c>
      <c r="E161" s="19">
        <v>6000000151</v>
      </c>
      <c r="F161" s="15"/>
      <c r="G161" s="14"/>
      <c r="H161" s="14">
        <v>200</v>
      </c>
      <c r="I161" s="33"/>
      <c r="J161" s="8">
        <f>J162</f>
        <v>22783.1</v>
      </c>
      <c r="K161" s="8"/>
      <c r="L161" s="116"/>
    </row>
    <row r="162" spans="1:16" s="147" customFormat="1" ht="26.25" customHeight="1">
      <c r="A162" s="140" t="s">
        <v>325</v>
      </c>
      <c r="B162" s="197" t="s">
        <v>105</v>
      </c>
      <c r="C162" s="144">
        <v>965</v>
      </c>
      <c r="D162" s="145" t="s">
        <v>47</v>
      </c>
      <c r="E162" s="144">
        <v>6000000151</v>
      </c>
      <c r="F162" s="144">
        <v>412</v>
      </c>
      <c r="G162" s="144">
        <v>290</v>
      </c>
      <c r="H162" s="145" t="s">
        <v>97</v>
      </c>
      <c r="I162" s="109"/>
      <c r="J162" s="109">
        <v>22783.1</v>
      </c>
      <c r="K162" s="109"/>
      <c r="L162" s="116"/>
      <c r="M162" s="146"/>
      <c r="O162" s="147">
        <v>-2171.7</v>
      </c>
      <c r="P162" s="148">
        <v>-537.9</v>
      </c>
    </row>
    <row r="163" spans="1:16" s="34" customFormat="1" ht="42.75" customHeight="1" hidden="1">
      <c r="A163" s="137" t="s">
        <v>330</v>
      </c>
      <c r="B163" s="138" t="s">
        <v>416</v>
      </c>
      <c r="C163" s="130">
        <v>965</v>
      </c>
      <c r="D163" s="134" t="s">
        <v>47</v>
      </c>
      <c r="E163" s="130">
        <v>6000000152</v>
      </c>
      <c r="F163" s="130"/>
      <c r="G163" s="130"/>
      <c r="H163" s="130"/>
      <c r="I163" s="131"/>
      <c r="J163" s="168">
        <f>J164</f>
        <v>0</v>
      </c>
      <c r="K163" s="25"/>
      <c r="L163" s="116"/>
      <c r="M163" s="62"/>
      <c r="P163" s="127"/>
    </row>
    <row r="164" spans="1:12" ht="23.25" customHeight="1" hidden="1">
      <c r="A164" s="49" t="s">
        <v>331</v>
      </c>
      <c r="B164" s="190" t="s">
        <v>226</v>
      </c>
      <c r="C164" s="14">
        <v>965</v>
      </c>
      <c r="D164" s="20" t="s">
        <v>47</v>
      </c>
      <c r="E164" s="19">
        <v>6000000152</v>
      </c>
      <c r="F164" s="15"/>
      <c r="G164" s="14"/>
      <c r="H164" s="14">
        <v>200</v>
      </c>
      <c r="I164" s="33"/>
      <c r="J164" s="158">
        <f>J165</f>
        <v>0</v>
      </c>
      <c r="K164" s="8"/>
      <c r="L164" s="116"/>
    </row>
    <row r="165" spans="1:16" s="34" customFormat="1" ht="29.25" customHeight="1" hidden="1">
      <c r="A165" s="140" t="s">
        <v>356</v>
      </c>
      <c r="B165" s="190" t="s">
        <v>105</v>
      </c>
      <c r="C165" s="19">
        <v>965</v>
      </c>
      <c r="D165" s="20" t="s">
        <v>47</v>
      </c>
      <c r="E165" s="19">
        <v>6000000152</v>
      </c>
      <c r="F165" s="19"/>
      <c r="G165" s="19"/>
      <c r="H165" s="20" t="s">
        <v>97</v>
      </c>
      <c r="I165" s="8"/>
      <c r="J165" s="158">
        <v>0</v>
      </c>
      <c r="K165" s="8"/>
      <c r="L165" s="116"/>
      <c r="M165" s="62"/>
      <c r="P165" s="127"/>
    </row>
    <row r="166" spans="1:16" s="34" customFormat="1" ht="72.75" customHeight="1" hidden="1">
      <c r="A166" s="137" t="s">
        <v>332</v>
      </c>
      <c r="B166" s="138" t="s">
        <v>415</v>
      </c>
      <c r="C166" s="130">
        <v>965</v>
      </c>
      <c r="D166" s="134" t="s">
        <v>47</v>
      </c>
      <c r="E166" s="130">
        <v>6000000154</v>
      </c>
      <c r="F166" s="130"/>
      <c r="G166" s="130"/>
      <c r="H166" s="130"/>
      <c r="I166" s="131"/>
      <c r="J166" s="168">
        <f>J167</f>
        <v>0</v>
      </c>
      <c r="K166" s="25"/>
      <c r="L166" s="116"/>
      <c r="M166" s="62"/>
      <c r="P166" s="127"/>
    </row>
    <row r="167" spans="1:12" ht="27" customHeight="1" hidden="1">
      <c r="A167" s="49" t="s">
        <v>333</v>
      </c>
      <c r="B167" s="190" t="s">
        <v>226</v>
      </c>
      <c r="C167" s="14">
        <v>965</v>
      </c>
      <c r="D167" s="20" t="s">
        <v>47</v>
      </c>
      <c r="E167" s="19">
        <v>6000000154</v>
      </c>
      <c r="F167" s="15"/>
      <c r="G167" s="14"/>
      <c r="H167" s="14">
        <v>200</v>
      </c>
      <c r="I167" s="33"/>
      <c r="J167" s="158">
        <f>J168</f>
        <v>0</v>
      </c>
      <c r="K167" s="8"/>
      <c r="L167" s="116"/>
    </row>
    <row r="168" spans="1:16" s="34" customFormat="1" ht="28.5" customHeight="1" hidden="1">
      <c r="A168" s="49" t="s">
        <v>334</v>
      </c>
      <c r="B168" s="190" t="s">
        <v>105</v>
      </c>
      <c r="C168" s="19">
        <v>965</v>
      </c>
      <c r="D168" s="20" t="s">
        <v>47</v>
      </c>
      <c r="E168" s="19">
        <v>6000000154</v>
      </c>
      <c r="F168" s="19"/>
      <c r="G168" s="19"/>
      <c r="H168" s="20" t="s">
        <v>97</v>
      </c>
      <c r="I168" s="8"/>
      <c r="J168" s="158">
        <v>0</v>
      </c>
      <c r="K168" s="8"/>
      <c r="L168" s="116"/>
      <c r="M168" s="62"/>
      <c r="P168" s="127"/>
    </row>
    <row r="169" spans="1:16" s="34" customFormat="1" ht="38.25" customHeight="1">
      <c r="A169" s="137" t="s">
        <v>326</v>
      </c>
      <c r="B169" s="189" t="s">
        <v>417</v>
      </c>
      <c r="C169" s="130">
        <v>965</v>
      </c>
      <c r="D169" s="134" t="s">
        <v>47</v>
      </c>
      <c r="E169" s="130">
        <v>6000000155</v>
      </c>
      <c r="F169" s="130"/>
      <c r="G169" s="130"/>
      <c r="H169" s="134"/>
      <c r="I169" s="133"/>
      <c r="J169" s="133">
        <f>J170</f>
        <v>200</v>
      </c>
      <c r="K169" s="8"/>
      <c r="L169" s="116"/>
      <c r="M169" s="62"/>
      <c r="P169" s="127"/>
    </row>
    <row r="170" spans="1:16" s="34" customFormat="1" ht="28.5" customHeight="1">
      <c r="A170" s="49" t="s">
        <v>327</v>
      </c>
      <c r="B170" s="190" t="s">
        <v>226</v>
      </c>
      <c r="C170" s="14">
        <v>965</v>
      </c>
      <c r="D170" s="20" t="s">
        <v>47</v>
      </c>
      <c r="E170" s="19">
        <v>6000000155</v>
      </c>
      <c r="F170" s="15"/>
      <c r="G170" s="14"/>
      <c r="H170" s="14">
        <v>200</v>
      </c>
      <c r="I170" s="8"/>
      <c r="J170" s="8">
        <f>J171</f>
        <v>200</v>
      </c>
      <c r="K170" s="8"/>
      <c r="L170" s="116"/>
      <c r="M170" s="62"/>
      <c r="P170" s="127"/>
    </row>
    <row r="171" spans="1:16" s="34" customFormat="1" ht="28.5" customHeight="1">
      <c r="A171" s="149" t="s">
        <v>435</v>
      </c>
      <c r="B171" s="190" t="s">
        <v>105</v>
      </c>
      <c r="C171" s="19">
        <v>965</v>
      </c>
      <c r="D171" s="20" t="s">
        <v>47</v>
      </c>
      <c r="E171" s="19">
        <v>6000000155</v>
      </c>
      <c r="F171" s="19"/>
      <c r="G171" s="19"/>
      <c r="H171" s="20" t="s">
        <v>97</v>
      </c>
      <c r="I171" s="8"/>
      <c r="J171" s="8">
        <v>200</v>
      </c>
      <c r="K171" s="8"/>
      <c r="L171" s="116"/>
      <c r="M171" s="62"/>
      <c r="P171" s="127">
        <v>100</v>
      </c>
    </row>
    <row r="172" spans="1:16" s="34" customFormat="1" ht="39.75" customHeight="1">
      <c r="A172" s="176" t="s">
        <v>328</v>
      </c>
      <c r="B172" s="138" t="s">
        <v>418</v>
      </c>
      <c r="C172" s="130">
        <v>965</v>
      </c>
      <c r="D172" s="134" t="s">
        <v>47</v>
      </c>
      <c r="E172" s="130">
        <v>6000000161</v>
      </c>
      <c r="F172" s="130"/>
      <c r="G172" s="130"/>
      <c r="H172" s="130"/>
      <c r="I172" s="133"/>
      <c r="J172" s="133">
        <f>J173+J175</f>
        <v>52826.8</v>
      </c>
      <c r="K172" s="8"/>
      <c r="L172" s="116"/>
      <c r="M172" s="62"/>
      <c r="P172" s="127"/>
    </row>
    <row r="173" spans="1:12" ht="26.25" customHeight="1">
      <c r="A173" s="49" t="s">
        <v>329</v>
      </c>
      <c r="B173" s="190" t="s">
        <v>226</v>
      </c>
      <c r="C173" s="14">
        <v>965</v>
      </c>
      <c r="D173" s="20" t="s">
        <v>47</v>
      </c>
      <c r="E173" s="19">
        <v>6000000161</v>
      </c>
      <c r="F173" s="15"/>
      <c r="G173" s="14"/>
      <c r="H173" s="14">
        <v>200</v>
      </c>
      <c r="I173" s="33"/>
      <c r="J173" s="8">
        <f>J174</f>
        <v>52826.8</v>
      </c>
      <c r="K173" s="8"/>
      <c r="L173" s="116"/>
    </row>
    <row r="174" spans="1:16" s="147" customFormat="1" ht="25.5">
      <c r="A174" s="149" t="s">
        <v>398</v>
      </c>
      <c r="B174" s="197" t="s">
        <v>105</v>
      </c>
      <c r="C174" s="144">
        <v>965</v>
      </c>
      <c r="D174" s="145" t="s">
        <v>47</v>
      </c>
      <c r="E174" s="144">
        <v>6000000161</v>
      </c>
      <c r="F174" s="144"/>
      <c r="G174" s="144"/>
      <c r="H174" s="145" t="s">
        <v>97</v>
      </c>
      <c r="I174" s="109"/>
      <c r="J174" s="109">
        <v>52826.8</v>
      </c>
      <c r="K174" s="109"/>
      <c r="L174" s="116"/>
      <c r="M174" s="146">
        <v>-2.7</v>
      </c>
      <c r="O174" s="147">
        <v>-455.4</v>
      </c>
      <c r="P174" s="148">
        <v>-665.6</v>
      </c>
    </row>
    <row r="175" spans="1:16" s="147" customFormat="1" ht="12.75" hidden="1">
      <c r="A175" s="49" t="s">
        <v>339</v>
      </c>
      <c r="B175" s="197" t="s">
        <v>119</v>
      </c>
      <c r="C175" s="144">
        <v>965</v>
      </c>
      <c r="D175" s="145" t="s">
        <v>47</v>
      </c>
      <c r="E175" s="144">
        <v>6000000161</v>
      </c>
      <c r="F175" s="144"/>
      <c r="G175" s="144"/>
      <c r="H175" s="145" t="s">
        <v>267</v>
      </c>
      <c r="I175" s="109"/>
      <c r="J175" s="159">
        <f>J176</f>
        <v>0</v>
      </c>
      <c r="K175" s="109"/>
      <c r="L175" s="116"/>
      <c r="M175" s="146"/>
      <c r="P175" s="148"/>
    </row>
    <row r="176" spans="1:16" s="147" customFormat="1" ht="12.75" hidden="1">
      <c r="A176" s="49" t="s">
        <v>340</v>
      </c>
      <c r="B176" s="197" t="s">
        <v>96</v>
      </c>
      <c r="C176" s="144">
        <v>965</v>
      </c>
      <c r="D176" s="145" t="s">
        <v>47</v>
      </c>
      <c r="E176" s="144">
        <v>6000000161</v>
      </c>
      <c r="F176" s="144"/>
      <c r="G176" s="144"/>
      <c r="H176" s="145" t="s">
        <v>98</v>
      </c>
      <c r="I176" s="109"/>
      <c r="J176" s="159">
        <v>0</v>
      </c>
      <c r="K176" s="109"/>
      <c r="L176" s="116"/>
      <c r="M176" s="146"/>
      <c r="P176" s="148"/>
    </row>
    <row r="177" spans="1:16" s="34" customFormat="1" ht="40.5" customHeight="1">
      <c r="A177" s="137" t="s">
        <v>330</v>
      </c>
      <c r="B177" s="138" t="s">
        <v>419</v>
      </c>
      <c r="C177" s="130">
        <v>965</v>
      </c>
      <c r="D177" s="134" t="s">
        <v>47</v>
      </c>
      <c r="E177" s="130">
        <v>6000000162</v>
      </c>
      <c r="F177" s="130"/>
      <c r="G177" s="130"/>
      <c r="H177" s="130"/>
      <c r="I177" s="133"/>
      <c r="J177" s="133">
        <f>J178</f>
        <v>9902.1</v>
      </c>
      <c r="K177" s="8"/>
      <c r="L177" s="116"/>
      <c r="M177" s="62"/>
      <c r="P177" s="127"/>
    </row>
    <row r="178" spans="1:12" ht="26.25" customHeight="1">
      <c r="A178" s="49" t="s">
        <v>331</v>
      </c>
      <c r="B178" s="190" t="s">
        <v>226</v>
      </c>
      <c r="C178" s="14">
        <v>965</v>
      </c>
      <c r="D178" s="20" t="s">
        <v>47</v>
      </c>
      <c r="E178" s="19">
        <v>6000000162</v>
      </c>
      <c r="F178" s="15"/>
      <c r="G178" s="14"/>
      <c r="H178" s="14">
        <v>200</v>
      </c>
      <c r="I178" s="33"/>
      <c r="J178" s="8">
        <f>J179</f>
        <v>9902.1</v>
      </c>
      <c r="K178" s="8"/>
      <c r="L178" s="116"/>
    </row>
    <row r="179" spans="1:16" s="147" customFormat="1" ht="29.25" customHeight="1">
      <c r="A179" s="49" t="s">
        <v>356</v>
      </c>
      <c r="B179" s="197" t="s">
        <v>105</v>
      </c>
      <c r="C179" s="144">
        <v>965</v>
      </c>
      <c r="D179" s="145" t="s">
        <v>47</v>
      </c>
      <c r="E179" s="144">
        <v>6000000162</v>
      </c>
      <c r="F179" s="144"/>
      <c r="G179" s="144"/>
      <c r="H179" s="145" t="s">
        <v>97</v>
      </c>
      <c r="I179" s="109"/>
      <c r="J179" s="109">
        <v>9902.1</v>
      </c>
      <c r="K179" s="109"/>
      <c r="L179" s="116"/>
      <c r="M179" s="146"/>
      <c r="P179" s="148"/>
    </row>
    <row r="180" spans="1:16" s="34" customFormat="1" ht="54" customHeight="1">
      <c r="A180" s="137" t="s">
        <v>332</v>
      </c>
      <c r="B180" s="138" t="s">
        <v>420</v>
      </c>
      <c r="C180" s="130">
        <v>965</v>
      </c>
      <c r="D180" s="134" t="s">
        <v>47</v>
      </c>
      <c r="E180" s="130">
        <v>6000000163</v>
      </c>
      <c r="F180" s="130"/>
      <c r="G180" s="130"/>
      <c r="H180" s="130"/>
      <c r="I180" s="133"/>
      <c r="J180" s="133">
        <f>J182</f>
        <v>567.2</v>
      </c>
      <c r="K180" s="8"/>
      <c r="L180" s="116"/>
      <c r="M180" s="62"/>
      <c r="P180" s="127"/>
    </row>
    <row r="181" spans="1:12" ht="24" customHeight="1">
      <c r="A181" s="49" t="s">
        <v>333</v>
      </c>
      <c r="B181" s="190" t="s">
        <v>226</v>
      </c>
      <c r="C181" s="14">
        <v>965</v>
      </c>
      <c r="D181" s="20" t="s">
        <v>47</v>
      </c>
      <c r="E181" s="19">
        <v>6000000163</v>
      </c>
      <c r="F181" s="15"/>
      <c r="G181" s="14"/>
      <c r="H181" s="14">
        <v>200</v>
      </c>
      <c r="I181" s="33"/>
      <c r="J181" s="8">
        <f>J182</f>
        <v>567.2</v>
      </c>
      <c r="K181" s="8"/>
      <c r="L181" s="116"/>
    </row>
    <row r="182" spans="1:16" s="34" customFormat="1" ht="25.5">
      <c r="A182" s="49" t="s">
        <v>334</v>
      </c>
      <c r="B182" s="190" t="s">
        <v>105</v>
      </c>
      <c r="C182" s="19">
        <v>965</v>
      </c>
      <c r="D182" s="20" t="s">
        <v>47</v>
      </c>
      <c r="E182" s="19">
        <v>6000000163</v>
      </c>
      <c r="F182" s="19"/>
      <c r="G182" s="19"/>
      <c r="H182" s="19">
        <v>240</v>
      </c>
      <c r="I182" s="8"/>
      <c r="J182" s="109">
        <v>567.2</v>
      </c>
      <c r="K182" s="8"/>
      <c r="L182" s="116"/>
      <c r="M182" s="62"/>
      <c r="P182" s="127"/>
    </row>
    <row r="183" spans="1:16" s="44" customFormat="1" ht="17.25" customHeight="1" hidden="1">
      <c r="A183" s="43" t="s">
        <v>156</v>
      </c>
      <c r="B183" s="194" t="s">
        <v>182</v>
      </c>
      <c r="C183" s="73">
        <v>965</v>
      </c>
      <c r="D183" s="74" t="s">
        <v>183</v>
      </c>
      <c r="E183" s="73"/>
      <c r="F183" s="73"/>
      <c r="G183" s="73"/>
      <c r="H183" s="73"/>
      <c r="I183" s="104"/>
      <c r="J183" s="161">
        <f>J184</f>
        <v>0</v>
      </c>
      <c r="K183" s="45">
        <f>K184</f>
        <v>0</v>
      </c>
      <c r="L183" s="120"/>
      <c r="M183" s="64"/>
      <c r="P183" s="129"/>
    </row>
    <row r="184" spans="1:16" s="35" customFormat="1" ht="26.25" customHeight="1" hidden="1">
      <c r="A184" s="56" t="s">
        <v>157</v>
      </c>
      <c r="B184" s="195" t="s">
        <v>185</v>
      </c>
      <c r="C184" s="77">
        <v>965</v>
      </c>
      <c r="D184" s="78" t="s">
        <v>184</v>
      </c>
      <c r="E184" s="77"/>
      <c r="F184" s="77"/>
      <c r="G184" s="77"/>
      <c r="H184" s="77"/>
      <c r="I184" s="91"/>
      <c r="J184" s="162">
        <f>J185</f>
        <v>0</v>
      </c>
      <c r="K184" s="48"/>
      <c r="L184" s="121"/>
      <c r="M184" s="65"/>
      <c r="P184" s="126"/>
    </row>
    <row r="185" spans="1:13" ht="28.5" customHeight="1" hidden="1">
      <c r="A185" s="175" t="s">
        <v>399</v>
      </c>
      <c r="B185" s="93" t="s">
        <v>186</v>
      </c>
      <c r="C185" s="82">
        <v>965</v>
      </c>
      <c r="D185" s="83" t="s">
        <v>184</v>
      </c>
      <c r="E185" s="82">
        <v>4100000171</v>
      </c>
      <c r="F185" s="82"/>
      <c r="G185" s="82"/>
      <c r="H185" s="82"/>
      <c r="I185" s="84"/>
      <c r="J185" s="163">
        <f>J186</f>
        <v>0</v>
      </c>
      <c r="K185" s="46"/>
      <c r="L185" s="122"/>
      <c r="M185" s="66"/>
    </row>
    <row r="186" spans="1:12" ht="17.25" customHeight="1" hidden="1">
      <c r="A186" s="142" t="s">
        <v>400</v>
      </c>
      <c r="B186" s="190" t="s">
        <v>104</v>
      </c>
      <c r="C186" s="14">
        <v>965</v>
      </c>
      <c r="D186" s="20" t="s">
        <v>184</v>
      </c>
      <c r="E186" s="19">
        <v>4100000171</v>
      </c>
      <c r="F186" s="15"/>
      <c r="G186" s="14"/>
      <c r="H186" s="14">
        <v>200</v>
      </c>
      <c r="I186" s="33"/>
      <c r="J186" s="158">
        <f>J187</f>
        <v>0</v>
      </c>
      <c r="K186" s="8"/>
      <c r="L186" s="116"/>
    </row>
    <row r="187" spans="1:13" ht="29.25" customHeight="1" hidden="1">
      <c r="A187" s="142" t="s">
        <v>401</v>
      </c>
      <c r="B187" s="190" t="s">
        <v>105</v>
      </c>
      <c r="C187" s="19">
        <v>965</v>
      </c>
      <c r="D187" s="20" t="s">
        <v>184</v>
      </c>
      <c r="E187" s="19">
        <v>4100000171</v>
      </c>
      <c r="F187" s="19">
        <v>447</v>
      </c>
      <c r="G187" s="19">
        <v>290</v>
      </c>
      <c r="H187" s="20" t="s">
        <v>97</v>
      </c>
      <c r="I187" s="33"/>
      <c r="J187" s="158">
        <v>0</v>
      </c>
      <c r="K187" s="47"/>
      <c r="L187" s="122"/>
      <c r="M187" s="66"/>
    </row>
    <row r="188" spans="1:13" ht="29.25" customHeight="1" hidden="1">
      <c r="A188" s="137" t="s">
        <v>335</v>
      </c>
      <c r="B188" s="189" t="s">
        <v>256</v>
      </c>
      <c r="C188" s="130">
        <v>965</v>
      </c>
      <c r="D188" s="134" t="s">
        <v>47</v>
      </c>
      <c r="E188" s="130" t="s">
        <v>395</v>
      </c>
      <c r="F188" s="130"/>
      <c r="G188" s="130"/>
      <c r="H188" s="134"/>
      <c r="I188" s="133"/>
      <c r="J188" s="133">
        <f>J189</f>
        <v>0</v>
      </c>
      <c r="K188" s="47"/>
      <c r="L188" s="122"/>
      <c r="M188" s="66"/>
    </row>
    <row r="189" spans="1:16" s="147" customFormat="1" ht="29.25" customHeight="1" hidden="1">
      <c r="A189" s="142" t="s">
        <v>336</v>
      </c>
      <c r="B189" s="197" t="s">
        <v>226</v>
      </c>
      <c r="C189" s="144">
        <v>965</v>
      </c>
      <c r="D189" s="145" t="s">
        <v>47</v>
      </c>
      <c r="E189" s="144" t="s">
        <v>395</v>
      </c>
      <c r="F189" s="144"/>
      <c r="G189" s="144"/>
      <c r="H189" s="145" t="s">
        <v>264</v>
      </c>
      <c r="I189" s="109"/>
      <c r="J189" s="109">
        <f>J190</f>
        <v>0</v>
      </c>
      <c r="K189" s="153"/>
      <c r="L189" s="122"/>
      <c r="M189" s="157"/>
      <c r="P189" s="148"/>
    </row>
    <row r="190" spans="1:16" s="147" customFormat="1" ht="29.25" customHeight="1" hidden="1">
      <c r="A190" s="142" t="s">
        <v>337</v>
      </c>
      <c r="B190" s="197" t="s">
        <v>105</v>
      </c>
      <c r="C190" s="144">
        <v>965</v>
      </c>
      <c r="D190" s="145" t="s">
        <v>47</v>
      </c>
      <c r="E190" s="144" t="s">
        <v>395</v>
      </c>
      <c r="F190" s="144"/>
      <c r="G190" s="144"/>
      <c r="H190" s="145" t="s">
        <v>97</v>
      </c>
      <c r="I190" s="109"/>
      <c r="J190" s="109">
        <v>0</v>
      </c>
      <c r="K190" s="153"/>
      <c r="L190" s="122"/>
      <c r="M190" s="157"/>
      <c r="P190" s="148"/>
    </row>
    <row r="191" spans="1:13" ht="29.25" customHeight="1" hidden="1">
      <c r="A191" s="137" t="s">
        <v>338</v>
      </c>
      <c r="B191" s="189" t="s">
        <v>257</v>
      </c>
      <c r="C191" s="130">
        <v>965</v>
      </c>
      <c r="D191" s="134" t="s">
        <v>47</v>
      </c>
      <c r="E191" s="130" t="s">
        <v>396</v>
      </c>
      <c r="F191" s="130"/>
      <c r="G191" s="130"/>
      <c r="H191" s="134"/>
      <c r="I191" s="133"/>
      <c r="J191" s="133">
        <f>J192</f>
        <v>0</v>
      </c>
      <c r="K191" s="47"/>
      <c r="L191" s="122"/>
      <c r="M191" s="66"/>
    </row>
    <row r="192" spans="1:13" ht="29.25" customHeight="1" hidden="1">
      <c r="A192" s="142" t="s">
        <v>339</v>
      </c>
      <c r="B192" s="197" t="s">
        <v>226</v>
      </c>
      <c r="C192" s="144">
        <v>965</v>
      </c>
      <c r="D192" s="145" t="s">
        <v>47</v>
      </c>
      <c r="E192" s="144" t="s">
        <v>396</v>
      </c>
      <c r="F192" s="144"/>
      <c r="G192" s="144"/>
      <c r="H192" s="145" t="s">
        <v>264</v>
      </c>
      <c r="I192" s="109"/>
      <c r="J192" s="109">
        <f>J193</f>
        <v>0</v>
      </c>
      <c r="K192" s="47"/>
      <c r="L192" s="122"/>
      <c r="M192" s="66"/>
    </row>
    <row r="193" spans="1:13" ht="29.25" customHeight="1" hidden="1">
      <c r="A193" s="142" t="s">
        <v>340</v>
      </c>
      <c r="B193" s="197" t="s">
        <v>105</v>
      </c>
      <c r="C193" s="144">
        <v>965</v>
      </c>
      <c r="D193" s="145" t="s">
        <v>47</v>
      </c>
      <c r="E193" s="144" t="s">
        <v>396</v>
      </c>
      <c r="F193" s="144"/>
      <c r="G193" s="144"/>
      <c r="H193" s="145" t="s">
        <v>97</v>
      </c>
      <c r="I193" s="109"/>
      <c r="J193" s="109">
        <v>0</v>
      </c>
      <c r="K193" s="47"/>
      <c r="L193" s="122"/>
      <c r="M193" s="66"/>
    </row>
    <row r="194" spans="1:13" ht="29.25" customHeight="1" hidden="1">
      <c r="A194" s="137" t="s">
        <v>341</v>
      </c>
      <c r="B194" s="141" t="s">
        <v>426</v>
      </c>
      <c r="C194" s="130">
        <v>965</v>
      </c>
      <c r="D194" s="134" t="s">
        <v>47</v>
      </c>
      <c r="E194" s="130" t="s">
        <v>427</v>
      </c>
      <c r="F194" s="130"/>
      <c r="G194" s="130"/>
      <c r="H194" s="130"/>
      <c r="I194" s="133"/>
      <c r="J194" s="131">
        <f>J195</f>
        <v>0</v>
      </c>
      <c r="K194" s="47"/>
      <c r="L194" s="122"/>
      <c r="M194" s="66"/>
    </row>
    <row r="195" spans="1:13" ht="29.25" customHeight="1" hidden="1">
      <c r="A195" s="142" t="s">
        <v>342</v>
      </c>
      <c r="B195" s="143" t="s">
        <v>226</v>
      </c>
      <c r="C195" s="144">
        <v>965</v>
      </c>
      <c r="D195" s="15" t="s">
        <v>47</v>
      </c>
      <c r="E195" s="144" t="s">
        <v>427</v>
      </c>
      <c r="F195" s="144"/>
      <c r="G195" s="144"/>
      <c r="H195" s="14">
        <v>200</v>
      </c>
      <c r="I195" s="109"/>
      <c r="J195" s="33">
        <f>J196</f>
        <v>0</v>
      </c>
      <c r="K195" s="47"/>
      <c r="L195" s="122"/>
      <c r="M195" s="66"/>
    </row>
    <row r="196" spans="1:13" ht="29.25" customHeight="1" hidden="1">
      <c r="A196" s="142" t="s">
        <v>343</v>
      </c>
      <c r="B196" s="143" t="s">
        <v>105</v>
      </c>
      <c r="C196" s="144">
        <v>965</v>
      </c>
      <c r="D196" s="15" t="s">
        <v>47</v>
      </c>
      <c r="E196" s="144" t="s">
        <v>427</v>
      </c>
      <c r="F196" s="144"/>
      <c r="G196" s="144"/>
      <c r="H196" s="15" t="s">
        <v>97</v>
      </c>
      <c r="I196" s="109"/>
      <c r="J196" s="33">
        <v>0</v>
      </c>
      <c r="K196" s="47"/>
      <c r="L196" s="122"/>
      <c r="M196" s="66"/>
    </row>
    <row r="197" spans="1:13" ht="29.25" customHeight="1" hidden="1">
      <c r="A197" s="137" t="s">
        <v>374</v>
      </c>
      <c r="B197" s="141" t="s">
        <v>428</v>
      </c>
      <c r="C197" s="130">
        <v>965</v>
      </c>
      <c r="D197" s="134" t="s">
        <v>47</v>
      </c>
      <c r="E197" s="130" t="s">
        <v>429</v>
      </c>
      <c r="F197" s="130"/>
      <c r="G197" s="130"/>
      <c r="H197" s="130"/>
      <c r="I197" s="133"/>
      <c r="J197" s="131">
        <f>J198</f>
        <v>0</v>
      </c>
      <c r="K197" s="47"/>
      <c r="L197" s="122"/>
      <c r="M197" s="66"/>
    </row>
    <row r="198" spans="1:13" ht="29.25" customHeight="1" hidden="1">
      <c r="A198" s="142" t="s">
        <v>375</v>
      </c>
      <c r="B198" s="143" t="s">
        <v>226</v>
      </c>
      <c r="C198" s="144">
        <v>965</v>
      </c>
      <c r="D198" s="15" t="s">
        <v>47</v>
      </c>
      <c r="E198" s="144" t="s">
        <v>429</v>
      </c>
      <c r="F198" s="144"/>
      <c r="G198" s="144"/>
      <c r="H198" s="14">
        <v>200</v>
      </c>
      <c r="I198" s="109"/>
      <c r="J198" s="33">
        <f>J199</f>
        <v>0</v>
      </c>
      <c r="K198" s="47"/>
      <c r="L198" s="122"/>
      <c r="M198" s="66"/>
    </row>
    <row r="199" spans="1:13" ht="29.25" customHeight="1" hidden="1">
      <c r="A199" s="142" t="s">
        <v>376</v>
      </c>
      <c r="B199" s="143" t="s">
        <v>105</v>
      </c>
      <c r="C199" s="144">
        <v>965</v>
      </c>
      <c r="D199" s="15" t="s">
        <v>47</v>
      </c>
      <c r="E199" s="144" t="s">
        <v>429</v>
      </c>
      <c r="F199" s="144"/>
      <c r="G199" s="144"/>
      <c r="H199" s="15" t="s">
        <v>97</v>
      </c>
      <c r="I199" s="109"/>
      <c r="J199" s="33">
        <v>0</v>
      </c>
      <c r="K199" s="47"/>
      <c r="L199" s="122"/>
      <c r="M199" s="66"/>
    </row>
    <row r="200" spans="1:13" ht="29.25" customHeight="1">
      <c r="A200" s="103" t="s">
        <v>83</v>
      </c>
      <c r="B200" s="194" t="s">
        <v>268</v>
      </c>
      <c r="C200" s="73">
        <v>965</v>
      </c>
      <c r="D200" s="74" t="s">
        <v>183</v>
      </c>
      <c r="E200" s="73"/>
      <c r="F200" s="73"/>
      <c r="G200" s="73"/>
      <c r="H200" s="73"/>
      <c r="I200" s="104"/>
      <c r="J200" s="75">
        <f>J201</f>
        <v>460</v>
      </c>
      <c r="K200" s="47"/>
      <c r="L200" s="122"/>
      <c r="M200" s="66"/>
    </row>
    <row r="201" spans="1:13" ht="29.25" customHeight="1">
      <c r="A201" s="80" t="s">
        <v>154</v>
      </c>
      <c r="B201" s="195" t="s">
        <v>185</v>
      </c>
      <c r="C201" s="77">
        <v>965</v>
      </c>
      <c r="D201" s="78" t="s">
        <v>184</v>
      </c>
      <c r="E201" s="77"/>
      <c r="F201" s="77"/>
      <c r="G201" s="77"/>
      <c r="H201" s="77"/>
      <c r="I201" s="91"/>
      <c r="J201" s="91">
        <f>J202</f>
        <v>460</v>
      </c>
      <c r="K201" s="47"/>
      <c r="L201" s="122"/>
      <c r="M201" s="66"/>
    </row>
    <row r="202" spans="1:13" ht="63.75" customHeight="1">
      <c r="A202" s="87" t="s">
        <v>155</v>
      </c>
      <c r="B202" s="93" t="s">
        <v>269</v>
      </c>
      <c r="C202" s="82">
        <v>965</v>
      </c>
      <c r="D202" s="83" t="s">
        <v>184</v>
      </c>
      <c r="E202" s="130">
        <v>8000000171</v>
      </c>
      <c r="F202" s="130"/>
      <c r="G202" s="130"/>
      <c r="H202" s="130"/>
      <c r="I202" s="131"/>
      <c r="J202" s="131">
        <f>J203</f>
        <v>460</v>
      </c>
      <c r="K202" s="47"/>
      <c r="L202" s="122"/>
      <c r="M202" s="66"/>
    </row>
    <row r="203" spans="1:13" ht="29.25" customHeight="1">
      <c r="A203" s="43" t="s">
        <v>156</v>
      </c>
      <c r="B203" s="190" t="s">
        <v>226</v>
      </c>
      <c r="C203" s="14">
        <v>965</v>
      </c>
      <c r="D203" s="20" t="s">
        <v>184</v>
      </c>
      <c r="E203" s="144">
        <v>8000000171</v>
      </c>
      <c r="F203" s="15"/>
      <c r="G203" s="14"/>
      <c r="H203" s="14">
        <v>200</v>
      </c>
      <c r="I203" s="33"/>
      <c r="J203" s="8">
        <f>J204</f>
        <v>460</v>
      </c>
      <c r="K203" s="47"/>
      <c r="L203" s="122"/>
      <c r="M203" s="66"/>
    </row>
    <row r="204" spans="1:13" ht="29.25" customHeight="1">
      <c r="A204" s="56" t="s">
        <v>157</v>
      </c>
      <c r="B204" s="190" t="s">
        <v>105</v>
      </c>
      <c r="C204" s="19">
        <v>965</v>
      </c>
      <c r="D204" s="20" t="s">
        <v>184</v>
      </c>
      <c r="E204" s="144">
        <v>8000000171</v>
      </c>
      <c r="F204" s="19">
        <v>447</v>
      </c>
      <c r="G204" s="19">
        <v>290</v>
      </c>
      <c r="H204" s="20" t="s">
        <v>97</v>
      </c>
      <c r="I204" s="33"/>
      <c r="J204" s="109">
        <v>460</v>
      </c>
      <c r="K204" s="47"/>
      <c r="L204" s="122"/>
      <c r="M204" s="66"/>
    </row>
    <row r="205" spans="1:16" s="44" customFormat="1" ht="17.25" customHeight="1">
      <c r="A205" s="103" t="s">
        <v>84</v>
      </c>
      <c r="B205" s="194" t="s">
        <v>124</v>
      </c>
      <c r="C205" s="73">
        <v>965</v>
      </c>
      <c r="D205" s="74" t="s">
        <v>125</v>
      </c>
      <c r="E205" s="73"/>
      <c r="F205" s="73"/>
      <c r="G205" s="73"/>
      <c r="H205" s="73"/>
      <c r="I205" s="104"/>
      <c r="J205" s="75">
        <f>J206+J216</f>
        <v>5640</v>
      </c>
      <c r="K205" s="45">
        <f>K206</f>
        <v>0</v>
      </c>
      <c r="L205" s="120"/>
      <c r="M205" s="64"/>
      <c r="P205" s="129"/>
    </row>
    <row r="206" spans="1:16" s="35" customFormat="1" ht="26.25" customHeight="1">
      <c r="A206" s="80" t="s">
        <v>158</v>
      </c>
      <c r="B206" s="195" t="s">
        <v>77</v>
      </c>
      <c r="C206" s="77">
        <v>965</v>
      </c>
      <c r="D206" s="78" t="s">
        <v>76</v>
      </c>
      <c r="E206" s="77"/>
      <c r="F206" s="77"/>
      <c r="G206" s="77"/>
      <c r="H206" s="77"/>
      <c r="I206" s="91"/>
      <c r="J206" s="91">
        <f>J207</f>
        <v>100</v>
      </c>
      <c r="K206" s="48"/>
      <c r="L206" s="121"/>
      <c r="M206" s="65"/>
      <c r="P206" s="126"/>
    </row>
    <row r="207" spans="1:13" ht="94.5" customHeight="1">
      <c r="A207" s="87" t="s">
        <v>159</v>
      </c>
      <c r="B207" s="93" t="s">
        <v>373</v>
      </c>
      <c r="C207" s="82">
        <v>965</v>
      </c>
      <c r="D207" s="83" t="s">
        <v>76</v>
      </c>
      <c r="E207" s="130">
        <v>9000000181</v>
      </c>
      <c r="F207" s="130"/>
      <c r="G207" s="130"/>
      <c r="H207" s="130"/>
      <c r="I207" s="131"/>
      <c r="J207" s="131">
        <f>J208</f>
        <v>100</v>
      </c>
      <c r="K207" s="46"/>
      <c r="L207" s="122"/>
      <c r="M207" s="66"/>
    </row>
    <row r="208" spans="1:12" ht="24.75" customHeight="1">
      <c r="A208" s="43" t="s">
        <v>160</v>
      </c>
      <c r="B208" s="190" t="s">
        <v>226</v>
      </c>
      <c r="C208" s="14">
        <v>965</v>
      </c>
      <c r="D208" s="20" t="s">
        <v>76</v>
      </c>
      <c r="E208" s="19">
        <v>9000000181</v>
      </c>
      <c r="F208" s="15"/>
      <c r="G208" s="14"/>
      <c r="H208" s="14">
        <v>200</v>
      </c>
      <c r="I208" s="33"/>
      <c r="J208" s="8">
        <f>J209</f>
        <v>100</v>
      </c>
      <c r="K208" s="8"/>
      <c r="L208" s="116"/>
    </row>
    <row r="209" spans="1:13" ht="29.25" customHeight="1">
      <c r="A209" s="56" t="s">
        <v>161</v>
      </c>
      <c r="B209" s="190" t="s">
        <v>105</v>
      </c>
      <c r="C209" s="19">
        <v>965</v>
      </c>
      <c r="D209" s="20" t="s">
        <v>76</v>
      </c>
      <c r="E209" s="19">
        <v>9000000181</v>
      </c>
      <c r="F209" s="19">
        <v>447</v>
      </c>
      <c r="G209" s="19">
        <v>290</v>
      </c>
      <c r="H209" s="20" t="s">
        <v>97</v>
      </c>
      <c r="I209" s="33"/>
      <c r="J209" s="109">
        <v>100</v>
      </c>
      <c r="K209" s="47"/>
      <c r="L209" s="122"/>
      <c r="M209" s="66">
        <v>-100</v>
      </c>
    </row>
    <row r="210" spans="1:16" s="35" customFormat="1" ht="13.5" customHeight="1" hidden="1">
      <c r="A210" s="80" t="s">
        <v>187</v>
      </c>
      <c r="B210" s="195" t="s">
        <v>216</v>
      </c>
      <c r="C210" s="77">
        <v>965</v>
      </c>
      <c r="D210" s="78" t="s">
        <v>48</v>
      </c>
      <c r="E210" s="77"/>
      <c r="F210" s="77"/>
      <c r="G210" s="77"/>
      <c r="H210" s="77"/>
      <c r="I210" s="91"/>
      <c r="J210" s="162">
        <f>J211</f>
        <v>0</v>
      </c>
      <c r="K210" s="48"/>
      <c r="L210" s="121"/>
      <c r="M210" s="65"/>
      <c r="P210" s="126"/>
    </row>
    <row r="211" spans="1:13" ht="42.75" customHeight="1" hidden="1">
      <c r="A211" s="85" t="s">
        <v>188</v>
      </c>
      <c r="B211" s="93" t="s">
        <v>175</v>
      </c>
      <c r="C211" s="82">
        <v>965</v>
      </c>
      <c r="D211" s="83" t="s">
        <v>48</v>
      </c>
      <c r="E211" s="82">
        <v>4310000191</v>
      </c>
      <c r="F211" s="82"/>
      <c r="G211" s="82"/>
      <c r="H211" s="82"/>
      <c r="I211" s="84"/>
      <c r="J211" s="163">
        <f>J212</f>
        <v>0</v>
      </c>
      <c r="K211" s="46"/>
      <c r="L211" s="122"/>
      <c r="M211" s="66"/>
    </row>
    <row r="212" spans="1:12" ht="17.25" customHeight="1" hidden="1">
      <c r="A212" s="43" t="s">
        <v>189</v>
      </c>
      <c r="B212" s="190" t="s">
        <v>226</v>
      </c>
      <c r="C212" s="14">
        <v>965</v>
      </c>
      <c r="D212" s="20" t="s">
        <v>48</v>
      </c>
      <c r="E212" s="19">
        <v>4310000191</v>
      </c>
      <c r="F212" s="15"/>
      <c r="G212" s="14"/>
      <c r="H212" s="14">
        <v>200</v>
      </c>
      <c r="I212" s="33"/>
      <c r="J212" s="158">
        <f>J213</f>
        <v>0</v>
      </c>
      <c r="K212" s="8"/>
      <c r="L212" s="116"/>
    </row>
    <row r="213" spans="1:13" ht="26.25" customHeight="1" hidden="1">
      <c r="A213" s="56" t="s">
        <v>190</v>
      </c>
      <c r="B213" s="190" t="s">
        <v>105</v>
      </c>
      <c r="C213" s="19">
        <v>965</v>
      </c>
      <c r="D213" s="20" t="s">
        <v>48</v>
      </c>
      <c r="E213" s="19">
        <v>4310000191</v>
      </c>
      <c r="F213" s="19">
        <v>447</v>
      </c>
      <c r="G213" s="19">
        <v>290</v>
      </c>
      <c r="H213" s="20" t="s">
        <v>97</v>
      </c>
      <c r="I213" s="33"/>
      <c r="J213" s="159">
        <v>0</v>
      </c>
      <c r="K213" s="47"/>
      <c r="L213" s="122"/>
      <c r="M213" s="66"/>
    </row>
    <row r="214" spans="1:13" ht="42.75" customHeight="1" hidden="1">
      <c r="A214" s="56"/>
      <c r="B214" s="190" t="s">
        <v>57</v>
      </c>
      <c r="C214" s="19">
        <v>965</v>
      </c>
      <c r="D214" s="20" t="s">
        <v>48</v>
      </c>
      <c r="E214" s="19">
        <v>4310500</v>
      </c>
      <c r="F214" s="19"/>
      <c r="G214" s="19"/>
      <c r="H214" s="19"/>
      <c r="I214" s="36"/>
      <c r="J214" s="164">
        <f>J215</f>
        <v>0</v>
      </c>
      <c r="K214" s="47"/>
      <c r="L214" s="122"/>
      <c r="M214" s="66"/>
    </row>
    <row r="215" spans="1:13" ht="17.25" customHeight="1" hidden="1">
      <c r="A215" s="56"/>
      <c r="B215" s="190" t="s">
        <v>19</v>
      </c>
      <c r="C215" s="19">
        <v>965</v>
      </c>
      <c r="D215" s="20" t="s">
        <v>48</v>
      </c>
      <c r="E215" s="19">
        <v>4310500</v>
      </c>
      <c r="F215" s="19"/>
      <c r="G215" s="19"/>
      <c r="H215" s="19">
        <v>500</v>
      </c>
      <c r="I215" s="36"/>
      <c r="J215" s="164">
        <v>0</v>
      </c>
      <c r="K215" s="47"/>
      <c r="L215" s="122"/>
      <c r="M215" s="66"/>
    </row>
    <row r="216" spans="1:13" ht="16.5" customHeight="1">
      <c r="A216" s="76" t="s">
        <v>187</v>
      </c>
      <c r="B216" s="206" t="s">
        <v>68</v>
      </c>
      <c r="C216" s="77">
        <v>965</v>
      </c>
      <c r="D216" s="78" t="s">
        <v>67</v>
      </c>
      <c r="E216" s="77"/>
      <c r="F216" s="77"/>
      <c r="G216" s="77"/>
      <c r="H216" s="77"/>
      <c r="I216" s="105"/>
      <c r="J216" s="91">
        <f>J217+J220+J223+J226+J229+J232</f>
        <v>5540</v>
      </c>
      <c r="K216" s="47"/>
      <c r="L216" s="122"/>
      <c r="M216" s="66"/>
    </row>
    <row r="217" spans="1:13" ht="33" customHeight="1">
      <c r="A217" s="85" t="s">
        <v>188</v>
      </c>
      <c r="B217" s="207" t="s">
        <v>232</v>
      </c>
      <c r="C217" s="82">
        <v>965</v>
      </c>
      <c r="D217" s="83" t="s">
        <v>67</v>
      </c>
      <c r="E217" s="130">
        <v>1100000192</v>
      </c>
      <c r="F217" s="130"/>
      <c r="G217" s="130"/>
      <c r="H217" s="130"/>
      <c r="I217" s="132"/>
      <c r="J217" s="131">
        <f>J218</f>
        <v>2300</v>
      </c>
      <c r="K217" s="47"/>
      <c r="L217" s="122"/>
      <c r="M217" s="66"/>
    </row>
    <row r="218" spans="1:13" ht="27" customHeight="1">
      <c r="A218" s="43" t="s">
        <v>189</v>
      </c>
      <c r="B218" s="190" t="s">
        <v>226</v>
      </c>
      <c r="C218" s="14">
        <v>965</v>
      </c>
      <c r="D218" s="20" t="s">
        <v>67</v>
      </c>
      <c r="E218" s="19">
        <v>1100000192</v>
      </c>
      <c r="F218" s="15"/>
      <c r="G218" s="14"/>
      <c r="H218" s="14">
        <v>200</v>
      </c>
      <c r="I218" s="33"/>
      <c r="J218" s="8">
        <f>J219</f>
        <v>2300</v>
      </c>
      <c r="K218" s="47"/>
      <c r="L218" s="122"/>
      <c r="M218" s="66"/>
    </row>
    <row r="219" spans="1:13" ht="25.5" customHeight="1">
      <c r="A219" s="56" t="s">
        <v>271</v>
      </c>
      <c r="B219" s="190" t="s">
        <v>105</v>
      </c>
      <c r="C219" s="19">
        <v>965</v>
      </c>
      <c r="D219" s="20" t="s">
        <v>67</v>
      </c>
      <c r="E219" s="19">
        <v>1100000192</v>
      </c>
      <c r="F219" s="19"/>
      <c r="G219" s="19"/>
      <c r="H219" s="20" t="s">
        <v>97</v>
      </c>
      <c r="I219" s="36"/>
      <c r="J219" s="111">
        <v>2300</v>
      </c>
      <c r="K219" s="47"/>
      <c r="L219" s="122"/>
      <c r="M219" s="66"/>
    </row>
    <row r="220" spans="1:16" s="147" customFormat="1" ht="27" customHeight="1">
      <c r="A220" s="85" t="s">
        <v>272</v>
      </c>
      <c r="B220" s="207" t="s">
        <v>231</v>
      </c>
      <c r="C220" s="82">
        <v>965</v>
      </c>
      <c r="D220" s="83" t="s">
        <v>67</v>
      </c>
      <c r="E220" s="130">
        <v>7000000491</v>
      </c>
      <c r="F220" s="130"/>
      <c r="G220" s="130"/>
      <c r="H220" s="130"/>
      <c r="I220" s="132"/>
      <c r="J220" s="131">
        <f>J221</f>
        <v>600</v>
      </c>
      <c r="K220" s="153"/>
      <c r="L220" s="122"/>
      <c r="M220" s="154"/>
      <c r="N220" s="155"/>
      <c r="P220" s="148"/>
    </row>
    <row r="221" spans="1:16" s="147" customFormat="1" ht="27" customHeight="1">
      <c r="A221" s="43" t="s">
        <v>273</v>
      </c>
      <c r="B221" s="190" t="s">
        <v>226</v>
      </c>
      <c r="C221" s="14">
        <v>965</v>
      </c>
      <c r="D221" s="20" t="s">
        <v>67</v>
      </c>
      <c r="E221" s="19">
        <v>7000000491</v>
      </c>
      <c r="F221" s="15"/>
      <c r="G221" s="14"/>
      <c r="H221" s="14">
        <v>200</v>
      </c>
      <c r="I221" s="33"/>
      <c r="J221" s="8">
        <f>J222</f>
        <v>600</v>
      </c>
      <c r="K221" s="153"/>
      <c r="L221" s="122"/>
      <c r="M221" s="154"/>
      <c r="N221" s="155"/>
      <c r="P221" s="148"/>
    </row>
    <row r="222" spans="1:16" s="147" customFormat="1" ht="27" customHeight="1">
      <c r="A222" s="142" t="s">
        <v>274</v>
      </c>
      <c r="B222" s="197" t="s">
        <v>105</v>
      </c>
      <c r="C222" s="144">
        <v>965</v>
      </c>
      <c r="D222" s="145" t="s">
        <v>67</v>
      </c>
      <c r="E222" s="144">
        <v>7000000491</v>
      </c>
      <c r="F222" s="144"/>
      <c r="G222" s="144"/>
      <c r="H222" s="145" t="s">
        <v>97</v>
      </c>
      <c r="I222" s="152"/>
      <c r="J222" s="111">
        <v>600</v>
      </c>
      <c r="K222" s="153"/>
      <c r="L222" s="122"/>
      <c r="M222" s="154"/>
      <c r="N222" s="155"/>
      <c r="P222" s="148"/>
    </row>
    <row r="223" spans="1:13" ht="38.25">
      <c r="A223" s="85" t="s">
        <v>275</v>
      </c>
      <c r="B223" s="207" t="s">
        <v>230</v>
      </c>
      <c r="C223" s="82">
        <v>965</v>
      </c>
      <c r="D223" s="83" t="s">
        <v>67</v>
      </c>
      <c r="E223" s="130">
        <v>1200000511</v>
      </c>
      <c r="F223" s="130"/>
      <c r="G223" s="130"/>
      <c r="H223" s="130"/>
      <c r="I223" s="132"/>
      <c r="J223" s="131">
        <f>J224</f>
        <v>65</v>
      </c>
      <c r="K223" s="47"/>
      <c r="L223" s="122"/>
      <c r="M223" s="66"/>
    </row>
    <row r="224" spans="1:12" ht="23.25" customHeight="1">
      <c r="A224" s="43" t="s">
        <v>276</v>
      </c>
      <c r="B224" s="190" t="s">
        <v>226</v>
      </c>
      <c r="C224" s="14">
        <v>965</v>
      </c>
      <c r="D224" s="20" t="s">
        <v>67</v>
      </c>
      <c r="E224" s="19">
        <v>1200000511</v>
      </c>
      <c r="F224" s="15"/>
      <c r="G224" s="14"/>
      <c r="H224" s="14">
        <v>200</v>
      </c>
      <c r="I224" s="33"/>
      <c r="J224" s="8">
        <f>J225</f>
        <v>65</v>
      </c>
      <c r="K224" s="8"/>
      <c r="L224" s="116"/>
    </row>
    <row r="225" spans="1:13" ht="27" customHeight="1">
      <c r="A225" s="56" t="s">
        <v>277</v>
      </c>
      <c r="B225" s="190" t="s">
        <v>105</v>
      </c>
      <c r="C225" s="19">
        <v>965</v>
      </c>
      <c r="D225" s="20" t="s">
        <v>67</v>
      </c>
      <c r="E225" s="19">
        <v>1200000511</v>
      </c>
      <c r="F225" s="19"/>
      <c r="G225" s="19"/>
      <c r="H225" s="20" t="s">
        <v>97</v>
      </c>
      <c r="I225" s="36"/>
      <c r="J225" s="111">
        <v>65</v>
      </c>
      <c r="K225" s="47"/>
      <c r="L225" s="122"/>
      <c r="M225" s="66"/>
    </row>
    <row r="226" spans="1:13" ht="76.5" customHeight="1">
      <c r="A226" s="85" t="s">
        <v>278</v>
      </c>
      <c r="B226" s="93" t="s">
        <v>414</v>
      </c>
      <c r="C226" s="82">
        <v>965</v>
      </c>
      <c r="D226" s="83" t="s">
        <v>67</v>
      </c>
      <c r="E226" s="130">
        <v>1300000521</v>
      </c>
      <c r="F226" s="130"/>
      <c r="G226" s="130"/>
      <c r="H226" s="130"/>
      <c r="I226" s="132"/>
      <c r="J226" s="131">
        <f>J227</f>
        <v>1365</v>
      </c>
      <c r="K226" s="47"/>
      <c r="L226" s="122"/>
      <c r="M226" s="66"/>
    </row>
    <row r="227" spans="1:12" ht="25.5" customHeight="1">
      <c r="A227" s="43" t="s">
        <v>279</v>
      </c>
      <c r="B227" s="190" t="s">
        <v>226</v>
      </c>
      <c r="C227" s="14">
        <v>965</v>
      </c>
      <c r="D227" s="20" t="s">
        <v>67</v>
      </c>
      <c r="E227" s="19">
        <v>1300000521</v>
      </c>
      <c r="F227" s="15"/>
      <c r="G227" s="14"/>
      <c r="H227" s="14">
        <v>200</v>
      </c>
      <c r="I227" s="33"/>
      <c r="J227" s="8">
        <f>J228</f>
        <v>1365</v>
      </c>
      <c r="K227" s="8"/>
      <c r="L227" s="116"/>
    </row>
    <row r="228" spans="1:13" ht="27.75" customHeight="1">
      <c r="A228" s="56" t="s">
        <v>280</v>
      </c>
      <c r="B228" s="190" t="s">
        <v>105</v>
      </c>
      <c r="C228" s="19">
        <v>965</v>
      </c>
      <c r="D228" s="20" t="s">
        <v>67</v>
      </c>
      <c r="E228" s="19">
        <v>1300000521</v>
      </c>
      <c r="F228" s="19"/>
      <c r="G228" s="19"/>
      <c r="H228" s="20" t="s">
        <v>97</v>
      </c>
      <c r="I228" s="36"/>
      <c r="J228" s="111">
        <v>1365</v>
      </c>
      <c r="K228" s="47"/>
      <c r="L228" s="122"/>
      <c r="M228" s="66"/>
    </row>
    <row r="229" spans="1:13" ht="63.75">
      <c r="A229" s="85" t="s">
        <v>281</v>
      </c>
      <c r="B229" s="207" t="s">
        <v>218</v>
      </c>
      <c r="C229" s="82">
        <v>965</v>
      </c>
      <c r="D229" s="83" t="s">
        <v>67</v>
      </c>
      <c r="E229" s="130">
        <v>1400000531</v>
      </c>
      <c r="F229" s="130"/>
      <c r="G229" s="130"/>
      <c r="H229" s="130"/>
      <c r="I229" s="132"/>
      <c r="J229" s="131">
        <f>J230</f>
        <v>330</v>
      </c>
      <c r="K229" s="47"/>
      <c r="L229" s="122"/>
      <c r="M229" s="66"/>
    </row>
    <row r="230" spans="1:12" ht="26.25" customHeight="1">
      <c r="A230" s="43" t="s">
        <v>282</v>
      </c>
      <c r="B230" s="190" t="s">
        <v>226</v>
      </c>
      <c r="C230" s="14">
        <v>965</v>
      </c>
      <c r="D230" s="20" t="s">
        <v>67</v>
      </c>
      <c r="E230" s="19">
        <v>1400000531</v>
      </c>
      <c r="F230" s="15"/>
      <c r="G230" s="14"/>
      <c r="H230" s="14">
        <v>200</v>
      </c>
      <c r="I230" s="33"/>
      <c r="J230" s="8">
        <f>J231</f>
        <v>330</v>
      </c>
      <c r="K230" s="8"/>
      <c r="L230" s="116"/>
    </row>
    <row r="231" spans="1:13" ht="28.5" customHeight="1">
      <c r="A231" s="56" t="s">
        <v>283</v>
      </c>
      <c r="B231" s="190" t="s">
        <v>105</v>
      </c>
      <c r="C231" s="19">
        <v>965</v>
      </c>
      <c r="D231" s="20" t="s">
        <v>67</v>
      </c>
      <c r="E231" s="19">
        <v>1400000531</v>
      </c>
      <c r="F231" s="19"/>
      <c r="G231" s="19"/>
      <c r="H231" s="20" t="s">
        <v>97</v>
      </c>
      <c r="I231" s="36"/>
      <c r="J231" s="111">
        <v>330</v>
      </c>
      <c r="K231" s="47"/>
      <c r="L231" s="122"/>
      <c r="M231" s="66"/>
    </row>
    <row r="232" spans="1:13" ht="101.25" customHeight="1">
      <c r="A232" s="85" t="s">
        <v>284</v>
      </c>
      <c r="B232" s="93" t="s">
        <v>413</v>
      </c>
      <c r="C232" s="82">
        <v>965</v>
      </c>
      <c r="D232" s="83" t="s">
        <v>67</v>
      </c>
      <c r="E232" s="130">
        <v>1500000562</v>
      </c>
      <c r="F232" s="130"/>
      <c r="G232" s="130"/>
      <c r="H232" s="130"/>
      <c r="I232" s="131"/>
      <c r="J232" s="131">
        <f>J233</f>
        <v>880</v>
      </c>
      <c r="K232" s="46"/>
      <c r="L232" s="122"/>
      <c r="M232" s="66"/>
    </row>
    <row r="233" spans="1:12" ht="28.5" customHeight="1">
      <c r="A233" s="43" t="s">
        <v>285</v>
      </c>
      <c r="B233" s="190" t="s">
        <v>226</v>
      </c>
      <c r="C233" s="14">
        <v>965</v>
      </c>
      <c r="D233" s="20" t="s">
        <v>67</v>
      </c>
      <c r="E233" s="19">
        <v>1500000562</v>
      </c>
      <c r="F233" s="15"/>
      <c r="G233" s="14"/>
      <c r="H233" s="14">
        <v>200</v>
      </c>
      <c r="I233" s="33"/>
      <c r="J233" s="8">
        <f>J234</f>
        <v>880</v>
      </c>
      <c r="K233" s="8"/>
      <c r="L233" s="116"/>
    </row>
    <row r="234" spans="1:13" ht="26.25" customHeight="1">
      <c r="A234" s="56" t="s">
        <v>286</v>
      </c>
      <c r="B234" s="190" t="s">
        <v>105</v>
      </c>
      <c r="C234" s="19">
        <v>965</v>
      </c>
      <c r="D234" s="20" t="s">
        <v>67</v>
      </c>
      <c r="E234" s="19">
        <v>1500000562</v>
      </c>
      <c r="F234" s="19">
        <v>447</v>
      </c>
      <c r="G234" s="19">
        <v>290</v>
      </c>
      <c r="H234" s="20" t="s">
        <v>97</v>
      </c>
      <c r="I234" s="33"/>
      <c r="J234" s="109">
        <v>880</v>
      </c>
      <c r="K234" s="47"/>
      <c r="L234" s="122"/>
      <c r="M234" s="66">
        <v>-16.5</v>
      </c>
    </row>
    <row r="235" spans="1:16" s="44" customFormat="1" ht="17.25" customHeight="1">
      <c r="A235" s="103" t="s">
        <v>85</v>
      </c>
      <c r="B235" s="194" t="s">
        <v>126</v>
      </c>
      <c r="C235" s="73">
        <v>965</v>
      </c>
      <c r="D235" s="74" t="s">
        <v>127</v>
      </c>
      <c r="E235" s="73"/>
      <c r="F235" s="73"/>
      <c r="G235" s="73"/>
      <c r="H235" s="73"/>
      <c r="I235" s="104"/>
      <c r="J235" s="75">
        <f>J236</f>
        <v>10796.4</v>
      </c>
      <c r="K235" s="45">
        <f>K236</f>
        <v>0</v>
      </c>
      <c r="L235" s="120"/>
      <c r="M235" s="64"/>
      <c r="P235" s="129"/>
    </row>
    <row r="236" spans="1:16" s="35" customFormat="1" ht="18" customHeight="1">
      <c r="A236" s="80" t="s">
        <v>162</v>
      </c>
      <c r="B236" s="195" t="s">
        <v>49</v>
      </c>
      <c r="C236" s="77">
        <v>965</v>
      </c>
      <c r="D236" s="78" t="s">
        <v>50</v>
      </c>
      <c r="E236" s="77"/>
      <c r="F236" s="77"/>
      <c r="G236" s="77"/>
      <c r="H236" s="77"/>
      <c r="I236" s="91"/>
      <c r="J236" s="91">
        <f>J237+J240</f>
        <v>10796.4</v>
      </c>
      <c r="K236" s="13"/>
      <c r="L236" s="118"/>
      <c r="M236" s="63"/>
      <c r="P236" s="126"/>
    </row>
    <row r="237" spans="1:12" ht="55.5" customHeight="1">
      <c r="A237" s="87" t="s">
        <v>163</v>
      </c>
      <c r="B237" s="93" t="s">
        <v>233</v>
      </c>
      <c r="C237" s="82">
        <v>965</v>
      </c>
      <c r="D237" s="83" t="s">
        <v>50</v>
      </c>
      <c r="E237" s="130">
        <v>1600000201</v>
      </c>
      <c r="F237" s="130"/>
      <c r="G237" s="130"/>
      <c r="H237" s="130"/>
      <c r="I237" s="131"/>
      <c r="J237" s="131">
        <f>J238</f>
        <v>7350</v>
      </c>
      <c r="K237" s="25"/>
      <c r="L237" s="116"/>
    </row>
    <row r="238" spans="1:12" ht="24.75" customHeight="1">
      <c r="A238" s="43" t="s">
        <v>164</v>
      </c>
      <c r="B238" s="190" t="s">
        <v>226</v>
      </c>
      <c r="C238" s="14">
        <v>965</v>
      </c>
      <c r="D238" s="20" t="s">
        <v>50</v>
      </c>
      <c r="E238" s="19">
        <v>1600000201</v>
      </c>
      <c r="F238" s="15"/>
      <c r="G238" s="14"/>
      <c r="H238" s="14">
        <v>200</v>
      </c>
      <c r="I238" s="33"/>
      <c r="J238" s="8">
        <f>J239</f>
        <v>7350</v>
      </c>
      <c r="K238" s="8"/>
      <c r="L238" s="116"/>
    </row>
    <row r="239" spans="1:16" ht="33.75" customHeight="1">
      <c r="A239" s="56" t="s">
        <v>165</v>
      </c>
      <c r="B239" s="190" t="s">
        <v>105</v>
      </c>
      <c r="C239" s="19">
        <v>965</v>
      </c>
      <c r="D239" s="20" t="s">
        <v>50</v>
      </c>
      <c r="E239" s="19">
        <v>1600000201</v>
      </c>
      <c r="F239" s="19">
        <v>453</v>
      </c>
      <c r="G239" s="19">
        <v>290</v>
      </c>
      <c r="H239" s="20" t="s">
        <v>97</v>
      </c>
      <c r="I239" s="33"/>
      <c r="J239" s="109">
        <f>17350-10000</f>
        <v>7350</v>
      </c>
      <c r="K239" s="8"/>
      <c r="L239" s="116"/>
      <c r="M239" s="62">
        <v>-735.7</v>
      </c>
      <c r="P239" s="37" t="s">
        <v>239</v>
      </c>
    </row>
    <row r="240" spans="1:13" ht="39" customHeight="1">
      <c r="A240" s="85" t="s">
        <v>287</v>
      </c>
      <c r="B240" s="93" t="s">
        <v>219</v>
      </c>
      <c r="C240" s="82">
        <v>965</v>
      </c>
      <c r="D240" s="83" t="s">
        <v>50</v>
      </c>
      <c r="E240" s="130">
        <v>1700000561</v>
      </c>
      <c r="F240" s="130"/>
      <c r="G240" s="130"/>
      <c r="H240" s="130"/>
      <c r="I240" s="131"/>
      <c r="J240" s="131">
        <f>J241</f>
        <v>3446.3999999999996</v>
      </c>
      <c r="K240" s="46"/>
      <c r="L240" s="122"/>
      <c r="M240" s="66"/>
    </row>
    <row r="241" spans="1:12" ht="24.75" customHeight="1">
      <c r="A241" s="43" t="s">
        <v>288</v>
      </c>
      <c r="B241" s="190" t="s">
        <v>226</v>
      </c>
      <c r="C241" s="14">
        <v>965</v>
      </c>
      <c r="D241" s="20" t="s">
        <v>50</v>
      </c>
      <c r="E241" s="19">
        <v>1700000561</v>
      </c>
      <c r="F241" s="15"/>
      <c r="G241" s="14"/>
      <c r="H241" s="14">
        <v>200</v>
      </c>
      <c r="I241" s="33"/>
      <c r="J241" s="8">
        <f>J242</f>
        <v>3446.3999999999996</v>
      </c>
      <c r="K241" s="8"/>
      <c r="L241" s="116"/>
    </row>
    <row r="242" spans="1:16" ht="26.25" customHeight="1">
      <c r="A242" s="56" t="s">
        <v>289</v>
      </c>
      <c r="B242" s="190" t="s">
        <v>105</v>
      </c>
      <c r="C242" s="19">
        <v>965</v>
      </c>
      <c r="D242" s="20" t="s">
        <v>50</v>
      </c>
      <c r="E242" s="19">
        <v>1700000561</v>
      </c>
      <c r="F242" s="19">
        <v>447</v>
      </c>
      <c r="G242" s="19">
        <v>290</v>
      </c>
      <c r="H242" s="20" t="s">
        <v>97</v>
      </c>
      <c r="I242" s="33"/>
      <c r="J242" s="109">
        <f>12250-7588.6-215-1000</f>
        <v>3446.3999999999996</v>
      </c>
      <c r="K242" s="47"/>
      <c r="L242" s="122"/>
      <c r="M242" s="66">
        <v>793.2</v>
      </c>
      <c r="P242" s="37">
        <f>-2.8-260+32</f>
        <v>-230.8</v>
      </c>
    </row>
    <row r="243" spans="1:16" s="44" customFormat="1" ht="17.25" customHeight="1">
      <c r="A243" s="103" t="s">
        <v>86</v>
      </c>
      <c r="B243" s="194" t="s">
        <v>128</v>
      </c>
      <c r="C243" s="73">
        <v>965</v>
      </c>
      <c r="D243" s="74" t="s">
        <v>129</v>
      </c>
      <c r="E243" s="73"/>
      <c r="F243" s="73"/>
      <c r="G243" s="73"/>
      <c r="H243" s="73"/>
      <c r="I243" s="104"/>
      <c r="J243" s="75">
        <f>J244+J252+J248</f>
        <v>46632.90000000001</v>
      </c>
      <c r="K243" s="45">
        <f>K244</f>
        <v>0</v>
      </c>
      <c r="L243" s="120"/>
      <c r="M243" s="64"/>
      <c r="P243" s="129"/>
    </row>
    <row r="244" spans="1:12" ht="15" customHeight="1">
      <c r="A244" s="92" t="s">
        <v>166</v>
      </c>
      <c r="B244" s="195" t="s">
        <v>229</v>
      </c>
      <c r="C244" s="77">
        <v>965</v>
      </c>
      <c r="D244" s="78" t="s">
        <v>228</v>
      </c>
      <c r="E244" s="78"/>
      <c r="F244" s="90"/>
      <c r="G244" s="77"/>
      <c r="H244" s="91"/>
      <c r="I244" s="99"/>
      <c r="J244" s="99">
        <f>J245</f>
        <v>1377.5</v>
      </c>
      <c r="K244" s="28"/>
      <c r="L244" s="116"/>
    </row>
    <row r="245" spans="1:12" ht="39.75" customHeight="1">
      <c r="A245" s="81" t="s">
        <v>167</v>
      </c>
      <c r="B245" s="93" t="s">
        <v>225</v>
      </c>
      <c r="C245" s="106">
        <v>965</v>
      </c>
      <c r="D245" s="83" t="s">
        <v>228</v>
      </c>
      <c r="E245" s="83" t="s">
        <v>409</v>
      </c>
      <c r="F245" s="82"/>
      <c r="G245" s="106"/>
      <c r="H245" s="102"/>
      <c r="I245" s="107"/>
      <c r="J245" s="107">
        <f>J247</f>
        <v>1377.5</v>
      </c>
      <c r="K245" s="25"/>
      <c r="L245" s="116"/>
    </row>
    <row r="246" spans="1:12" ht="17.25" customHeight="1">
      <c r="A246" s="43" t="s">
        <v>168</v>
      </c>
      <c r="B246" s="190" t="s">
        <v>130</v>
      </c>
      <c r="C246" s="14">
        <v>965</v>
      </c>
      <c r="D246" s="20" t="s">
        <v>228</v>
      </c>
      <c r="E246" s="20" t="s">
        <v>409</v>
      </c>
      <c r="F246" s="15"/>
      <c r="G246" s="14"/>
      <c r="H246" s="14">
        <v>300</v>
      </c>
      <c r="I246" s="33"/>
      <c r="J246" s="8">
        <f>J247</f>
        <v>1377.5</v>
      </c>
      <c r="K246" s="25"/>
      <c r="L246" s="116"/>
    </row>
    <row r="247" spans="1:18" ht="17.25" customHeight="1">
      <c r="A247" s="55" t="s">
        <v>169</v>
      </c>
      <c r="B247" s="21" t="s">
        <v>99</v>
      </c>
      <c r="C247" s="14">
        <v>965</v>
      </c>
      <c r="D247" s="15" t="s">
        <v>228</v>
      </c>
      <c r="E247" s="15" t="s">
        <v>409</v>
      </c>
      <c r="F247" s="14"/>
      <c r="G247" s="14"/>
      <c r="H247" s="14">
        <v>310</v>
      </c>
      <c r="I247" s="31"/>
      <c r="J247" s="25">
        <v>1377.5</v>
      </c>
      <c r="K247" s="25"/>
      <c r="L247" s="116"/>
      <c r="P247" s="37">
        <v>28.1</v>
      </c>
      <c r="R247" s="165"/>
    </row>
    <row r="248" spans="1:12" ht="15" customHeight="1">
      <c r="A248" s="92" t="s">
        <v>290</v>
      </c>
      <c r="B248" s="195" t="s">
        <v>255</v>
      </c>
      <c r="C248" s="77">
        <v>965</v>
      </c>
      <c r="D248" s="78" t="s">
        <v>253</v>
      </c>
      <c r="E248" s="78"/>
      <c r="F248" s="90"/>
      <c r="G248" s="77"/>
      <c r="H248" s="91"/>
      <c r="I248" s="99"/>
      <c r="J248" s="99">
        <f>J253+J249</f>
        <v>2129.8</v>
      </c>
      <c r="K248" s="28"/>
      <c r="L248" s="116"/>
    </row>
    <row r="249" spans="1:22" ht="42" customHeight="1">
      <c r="A249" s="81" t="s">
        <v>291</v>
      </c>
      <c r="B249" s="93" t="s">
        <v>78</v>
      </c>
      <c r="C249" s="106">
        <v>965</v>
      </c>
      <c r="D249" s="83" t="s">
        <v>253</v>
      </c>
      <c r="E249" s="83" t="s">
        <v>408</v>
      </c>
      <c r="F249" s="82"/>
      <c r="G249" s="106"/>
      <c r="H249" s="102"/>
      <c r="I249" s="107"/>
      <c r="J249" s="107">
        <f>J251</f>
        <v>2129.8</v>
      </c>
      <c r="K249" s="28"/>
      <c r="L249" s="116"/>
      <c r="V249" s="165"/>
    </row>
    <row r="250" spans="1:18" ht="17.25" customHeight="1">
      <c r="A250" s="43" t="s">
        <v>292</v>
      </c>
      <c r="B250" s="190" t="s">
        <v>254</v>
      </c>
      <c r="C250" s="14">
        <v>965</v>
      </c>
      <c r="D250" s="20" t="s">
        <v>253</v>
      </c>
      <c r="E250" s="20" t="s">
        <v>408</v>
      </c>
      <c r="F250" s="15"/>
      <c r="G250" s="14"/>
      <c r="H250" s="14">
        <v>300</v>
      </c>
      <c r="I250" s="33"/>
      <c r="J250" s="8">
        <f>J251</f>
        <v>2129.8</v>
      </c>
      <c r="K250" s="8"/>
      <c r="L250" s="116"/>
      <c r="R250" s="174"/>
    </row>
    <row r="251" spans="1:18" ht="17.25" customHeight="1">
      <c r="A251" s="55" t="s">
        <v>293</v>
      </c>
      <c r="B251" s="21" t="s">
        <v>99</v>
      </c>
      <c r="C251" s="14">
        <v>965</v>
      </c>
      <c r="D251" s="15" t="s">
        <v>253</v>
      </c>
      <c r="E251" s="15" t="s">
        <v>408</v>
      </c>
      <c r="F251" s="14"/>
      <c r="G251" s="14"/>
      <c r="H251" s="14">
        <v>310</v>
      </c>
      <c r="I251" s="31"/>
      <c r="J251" s="111">
        <v>2129.8</v>
      </c>
      <c r="K251" s="25"/>
      <c r="L251" s="116"/>
      <c r="R251" s="174"/>
    </row>
    <row r="252" spans="1:12" ht="15" customHeight="1">
      <c r="A252" s="92" t="s">
        <v>294</v>
      </c>
      <c r="B252" s="195" t="s">
        <v>62</v>
      </c>
      <c r="C252" s="77">
        <v>965</v>
      </c>
      <c r="D252" s="78">
        <v>1004</v>
      </c>
      <c r="E252" s="78"/>
      <c r="F252" s="90"/>
      <c r="G252" s="77"/>
      <c r="H252" s="91"/>
      <c r="I252" s="99"/>
      <c r="J252" s="99">
        <f>J255+J261</f>
        <v>43125.600000000006</v>
      </c>
      <c r="K252" s="28"/>
      <c r="L252" s="116"/>
    </row>
    <row r="253" spans="1:12" ht="21" customHeight="1" hidden="1">
      <c r="A253" s="43"/>
      <c r="B253" s="190" t="s">
        <v>75</v>
      </c>
      <c r="C253" s="14">
        <v>965</v>
      </c>
      <c r="D253" s="15" t="s">
        <v>54</v>
      </c>
      <c r="E253" s="15" t="s">
        <v>94</v>
      </c>
      <c r="F253" s="15" t="s">
        <v>23</v>
      </c>
      <c r="G253" s="14">
        <v>210</v>
      </c>
      <c r="H253" s="14">
        <v>242</v>
      </c>
      <c r="I253" s="33"/>
      <c r="J253" s="158"/>
      <c r="K253" s="8"/>
      <c r="L253" s="116"/>
    </row>
    <row r="254" spans="1:12" ht="16.5" customHeight="1" hidden="1">
      <c r="A254" s="43"/>
      <c r="B254" s="190" t="s">
        <v>89</v>
      </c>
      <c r="C254" s="14">
        <v>965</v>
      </c>
      <c r="D254" s="15" t="s">
        <v>54</v>
      </c>
      <c r="E254" s="15" t="s">
        <v>94</v>
      </c>
      <c r="F254" s="15" t="s">
        <v>23</v>
      </c>
      <c r="G254" s="14">
        <v>210</v>
      </c>
      <c r="H254" s="14">
        <v>244</v>
      </c>
      <c r="I254" s="33"/>
      <c r="J254" s="158"/>
      <c r="K254" s="8"/>
      <c r="L254" s="116"/>
    </row>
    <row r="255" spans="1:12" ht="55.5" customHeight="1">
      <c r="A255" s="81" t="s">
        <v>295</v>
      </c>
      <c r="B255" s="93" t="s">
        <v>195</v>
      </c>
      <c r="C255" s="82">
        <v>965</v>
      </c>
      <c r="D255" s="83">
        <v>1004</v>
      </c>
      <c r="E255" s="83" t="s">
        <v>406</v>
      </c>
      <c r="F255" s="82"/>
      <c r="G255" s="82"/>
      <c r="H255" s="84"/>
      <c r="I255" s="86"/>
      <c r="J255" s="86">
        <f>J257</f>
        <v>30220.4</v>
      </c>
      <c r="K255" s="41"/>
      <c r="L255" s="116"/>
    </row>
    <row r="256" spans="1:12" ht="17.25" customHeight="1" hidden="1">
      <c r="A256" s="55"/>
      <c r="B256" s="21"/>
      <c r="C256" s="19">
        <v>965</v>
      </c>
      <c r="D256" s="20"/>
      <c r="E256" s="20"/>
      <c r="F256" s="19">
        <v>755</v>
      </c>
      <c r="G256" s="19">
        <v>260</v>
      </c>
      <c r="H256" s="25"/>
      <c r="I256" s="33"/>
      <c r="J256" s="8"/>
      <c r="K256" s="8"/>
      <c r="L256" s="116"/>
    </row>
    <row r="257" spans="1:12" ht="17.25" customHeight="1">
      <c r="A257" s="43" t="s">
        <v>296</v>
      </c>
      <c r="B257" s="190" t="s">
        <v>130</v>
      </c>
      <c r="C257" s="14">
        <v>965</v>
      </c>
      <c r="D257" s="20" t="s">
        <v>54</v>
      </c>
      <c r="E257" s="20" t="s">
        <v>406</v>
      </c>
      <c r="F257" s="15"/>
      <c r="G257" s="14"/>
      <c r="H257" s="14">
        <v>300</v>
      </c>
      <c r="I257" s="33"/>
      <c r="J257" s="8">
        <f>J258</f>
        <v>30220.4</v>
      </c>
      <c r="K257" s="8"/>
      <c r="L257" s="116"/>
    </row>
    <row r="258" spans="1:16" s="34" customFormat="1" ht="15.75" customHeight="1">
      <c r="A258" s="49" t="s">
        <v>297</v>
      </c>
      <c r="B258" s="21" t="s">
        <v>99</v>
      </c>
      <c r="C258" s="19">
        <v>965</v>
      </c>
      <c r="D258" s="20">
        <v>1004</v>
      </c>
      <c r="E258" s="20" t="s">
        <v>406</v>
      </c>
      <c r="F258" s="19">
        <v>755</v>
      </c>
      <c r="G258" s="19">
        <v>262</v>
      </c>
      <c r="H258" s="26">
        <v>310</v>
      </c>
      <c r="I258" s="8"/>
      <c r="J258" s="109">
        <v>30220.4</v>
      </c>
      <c r="K258" s="8"/>
      <c r="L258" s="116"/>
      <c r="M258" s="62"/>
      <c r="P258" s="127"/>
    </row>
    <row r="259" spans="1:12" ht="17.25" customHeight="1" hidden="1">
      <c r="A259" s="55"/>
      <c r="B259" s="21" t="s">
        <v>52</v>
      </c>
      <c r="C259" s="19">
        <v>965</v>
      </c>
      <c r="D259" s="20" t="s">
        <v>54</v>
      </c>
      <c r="E259" s="20" t="s">
        <v>53</v>
      </c>
      <c r="F259" s="19"/>
      <c r="G259" s="19"/>
      <c r="H259" s="26"/>
      <c r="I259" s="33"/>
      <c r="J259" s="158"/>
      <c r="K259" s="8"/>
      <c r="L259" s="116"/>
    </row>
    <row r="260" spans="1:12" ht="15" customHeight="1" hidden="1">
      <c r="A260" s="55"/>
      <c r="B260" s="21" t="s">
        <v>19</v>
      </c>
      <c r="C260" s="19">
        <v>965</v>
      </c>
      <c r="D260" s="20" t="s">
        <v>54</v>
      </c>
      <c r="E260" s="20" t="s">
        <v>53</v>
      </c>
      <c r="F260" s="19"/>
      <c r="G260" s="19"/>
      <c r="H260" s="26">
        <v>500</v>
      </c>
      <c r="I260" s="33"/>
      <c r="J260" s="158"/>
      <c r="K260" s="8"/>
      <c r="L260" s="116"/>
    </row>
    <row r="261" spans="1:12" ht="54" customHeight="1">
      <c r="A261" s="81" t="s">
        <v>298</v>
      </c>
      <c r="B261" s="93" t="s">
        <v>196</v>
      </c>
      <c r="C261" s="82">
        <v>965</v>
      </c>
      <c r="D261" s="83">
        <v>1004</v>
      </c>
      <c r="E261" s="83" t="s">
        <v>407</v>
      </c>
      <c r="F261" s="82"/>
      <c r="G261" s="82"/>
      <c r="H261" s="84"/>
      <c r="I261" s="86"/>
      <c r="J261" s="86">
        <f>J262</f>
        <v>12905.2</v>
      </c>
      <c r="K261" s="41"/>
      <c r="L261" s="116"/>
    </row>
    <row r="262" spans="1:12" ht="17.25" customHeight="1">
      <c r="A262" s="43" t="s">
        <v>299</v>
      </c>
      <c r="B262" s="190" t="s">
        <v>130</v>
      </c>
      <c r="C262" s="14">
        <v>965</v>
      </c>
      <c r="D262" s="20" t="s">
        <v>54</v>
      </c>
      <c r="E262" s="20" t="s">
        <v>407</v>
      </c>
      <c r="F262" s="15"/>
      <c r="G262" s="14"/>
      <c r="H262" s="14">
        <v>300</v>
      </c>
      <c r="I262" s="33"/>
      <c r="J262" s="8">
        <f>J263</f>
        <v>12905.2</v>
      </c>
      <c r="K262" s="8"/>
      <c r="L262" s="116"/>
    </row>
    <row r="263" spans="1:18" s="34" customFormat="1" ht="21.75" customHeight="1">
      <c r="A263" s="49" t="s">
        <v>300</v>
      </c>
      <c r="B263" s="21" t="s">
        <v>227</v>
      </c>
      <c r="C263" s="19">
        <v>965</v>
      </c>
      <c r="D263" s="20">
        <v>1004</v>
      </c>
      <c r="E263" s="20" t="s">
        <v>407</v>
      </c>
      <c r="F263" s="19">
        <v>482</v>
      </c>
      <c r="G263" s="19">
        <v>220</v>
      </c>
      <c r="H263" s="26">
        <v>320</v>
      </c>
      <c r="I263" s="8"/>
      <c r="J263" s="109">
        <v>12905.2</v>
      </c>
      <c r="K263" s="8"/>
      <c r="L263" s="116"/>
      <c r="M263" s="62"/>
      <c r="P263" s="127"/>
      <c r="R263" s="174"/>
    </row>
    <row r="264" spans="1:18" s="44" customFormat="1" ht="17.25" customHeight="1">
      <c r="A264" s="103" t="s">
        <v>301</v>
      </c>
      <c r="B264" s="194" t="s">
        <v>131</v>
      </c>
      <c r="C264" s="73">
        <v>965</v>
      </c>
      <c r="D264" s="74" t="s">
        <v>132</v>
      </c>
      <c r="E264" s="73"/>
      <c r="F264" s="73"/>
      <c r="G264" s="73"/>
      <c r="H264" s="73"/>
      <c r="I264" s="104"/>
      <c r="J264" s="75">
        <f>J265+J269</f>
        <v>1700</v>
      </c>
      <c r="K264" s="45">
        <f>K265</f>
        <v>0</v>
      </c>
      <c r="L264" s="120"/>
      <c r="M264" s="64"/>
      <c r="P264" s="129"/>
      <c r="R264"/>
    </row>
    <row r="265" spans="1:16" s="35" customFormat="1" ht="15.75" customHeight="1">
      <c r="A265" s="92" t="s">
        <v>170</v>
      </c>
      <c r="B265" s="195" t="s">
        <v>179</v>
      </c>
      <c r="C265" s="77">
        <v>965</v>
      </c>
      <c r="D265" s="77">
        <v>1101</v>
      </c>
      <c r="E265" s="77"/>
      <c r="F265" s="77"/>
      <c r="G265" s="77"/>
      <c r="H265" s="91"/>
      <c r="I265" s="99"/>
      <c r="J265" s="99">
        <f>J266</f>
        <v>900</v>
      </c>
      <c r="K265" s="18"/>
      <c r="L265" s="118"/>
      <c r="M265" s="63"/>
      <c r="P265" s="126"/>
    </row>
    <row r="266" spans="1:12" ht="26.25" customHeight="1">
      <c r="A266" s="81" t="s">
        <v>171</v>
      </c>
      <c r="B266" s="207" t="s">
        <v>310</v>
      </c>
      <c r="C266" s="82">
        <v>965</v>
      </c>
      <c r="D266" s="82">
        <v>1101</v>
      </c>
      <c r="E266" s="82">
        <v>1800000242</v>
      </c>
      <c r="F266" s="82"/>
      <c r="G266" s="82"/>
      <c r="H266" s="84"/>
      <c r="I266" s="86"/>
      <c r="J266" s="86">
        <f>J267</f>
        <v>900</v>
      </c>
      <c r="K266" s="40"/>
      <c r="L266" s="116"/>
    </row>
    <row r="267" spans="1:12" ht="17.25" customHeight="1">
      <c r="A267" s="43" t="s">
        <v>172</v>
      </c>
      <c r="B267" s="190" t="s">
        <v>226</v>
      </c>
      <c r="C267" s="14">
        <v>965</v>
      </c>
      <c r="D267" s="20" t="s">
        <v>180</v>
      </c>
      <c r="E267" s="20" t="s">
        <v>392</v>
      </c>
      <c r="F267" s="15"/>
      <c r="G267" s="14"/>
      <c r="H267" s="14">
        <v>200</v>
      </c>
      <c r="I267" s="33"/>
      <c r="J267" s="8">
        <f>J268</f>
        <v>900</v>
      </c>
      <c r="K267" s="8"/>
      <c r="L267" s="116"/>
    </row>
    <row r="268" spans="1:12" ht="25.5" customHeight="1">
      <c r="A268" s="55" t="s">
        <v>173</v>
      </c>
      <c r="B268" s="190" t="s">
        <v>105</v>
      </c>
      <c r="C268" s="14">
        <v>965</v>
      </c>
      <c r="D268" s="14">
        <v>1101</v>
      </c>
      <c r="E268" s="14">
        <v>1800000242</v>
      </c>
      <c r="F268" s="14"/>
      <c r="G268" s="14"/>
      <c r="H268" s="20" t="s">
        <v>97</v>
      </c>
      <c r="I268" s="33"/>
      <c r="J268" s="109">
        <v>900</v>
      </c>
      <c r="K268" s="40"/>
      <c r="L268" s="116"/>
    </row>
    <row r="269" spans="1:16" s="35" customFormat="1" ht="15.75" customHeight="1">
      <c r="A269" s="92" t="s">
        <v>312</v>
      </c>
      <c r="B269" s="195" t="s">
        <v>63</v>
      </c>
      <c r="C269" s="77">
        <v>965</v>
      </c>
      <c r="D269" s="77">
        <v>1102</v>
      </c>
      <c r="E269" s="77"/>
      <c r="F269" s="77"/>
      <c r="G269" s="77"/>
      <c r="H269" s="91"/>
      <c r="I269" s="99"/>
      <c r="J269" s="99">
        <f>J270</f>
        <v>800</v>
      </c>
      <c r="K269" s="18"/>
      <c r="L269" s="118"/>
      <c r="M269" s="63"/>
      <c r="P269" s="126"/>
    </row>
    <row r="270" spans="1:12" ht="26.25" customHeight="1">
      <c r="A270" s="81" t="s">
        <v>307</v>
      </c>
      <c r="B270" s="207" t="s">
        <v>311</v>
      </c>
      <c r="C270" s="82">
        <v>965</v>
      </c>
      <c r="D270" s="82">
        <v>1102</v>
      </c>
      <c r="E270" s="130">
        <v>1800000241</v>
      </c>
      <c r="F270" s="130"/>
      <c r="G270" s="130"/>
      <c r="H270" s="131"/>
      <c r="I270" s="133"/>
      <c r="J270" s="133">
        <f>J271</f>
        <v>800</v>
      </c>
      <c r="K270" s="40"/>
      <c r="L270" s="116"/>
    </row>
    <row r="271" spans="1:12" ht="27.75" customHeight="1">
      <c r="A271" s="43" t="s">
        <v>308</v>
      </c>
      <c r="B271" s="190" t="s">
        <v>226</v>
      </c>
      <c r="C271" s="14">
        <v>965</v>
      </c>
      <c r="D271" s="20" t="s">
        <v>133</v>
      </c>
      <c r="E271" s="20" t="s">
        <v>393</v>
      </c>
      <c r="F271" s="15"/>
      <c r="G271" s="14"/>
      <c r="H271" s="14">
        <v>200</v>
      </c>
      <c r="I271" s="33"/>
      <c r="J271" s="8">
        <f>J272</f>
        <v>800</v>
      </c>
      <c r="K271" s="8"/>
      <c r="L271" s="116"/>
    </row>
    <row r="272" spans="1:12" ht="25.5" customHeight="1">
      <c r="A272" s="55" t="s">
        <v>309</v>
      </c>
      <c r="B272" s="190" t="s">
        <v>105</v>
      </c>
      <c r="C272" s="14">
        <v>965</v>
      </c>
      <c r="D272" s="14">
        <v>1102</v>
      </c>
      <c r="E272" s="14">
        <v>1800000241</v>
      </c>
      <c r="F272" s="14"/>
      <c r="G272" s="14"/>
      <c r="H272" s="20" t="s">
        <v>97</v>
      </c>
      <c r="I272" s="33"/>
      <c r="J272" s="109">
        <v>800</v>
      </c>
      <c r="K272" s="40"/>
      <c r="L272" s="116"/>
    </row>
    <row r="273" spans="1:16" s="44" customFormat="1" ht="17.25" customHeight="1">
      <c r="A273" s="103" t="s">
        <v>302</v>
      </c>
      <c r="B273" s="194" t="s">
        <v>134</v>
      </c>
      <c r="C273" s="73">
        <v>965</v>
      </c>
      <c r="D273" s="74" t="s">
        <v>135</v>
      </c>
      <c r="E273" s="73"/>
      <c r="F273" s="73"/>
      <c r="G273" s="73"/>
      <c r="H273" s="73"/>
      <c r="I273" s="104"/>
      <c r="J273" s="75">
        <f>J274</f>
        <v>4300</v>
      </c>
      <c r="K273" s="45">
        <f>K274</f>
        <v>0</v>
      </c>
      <c r="L273" s="120"/>
      <c r="M273" s="64"/>
      <c r="P273" s="129"/>
    </row>
    <row r="274" spans="1:13" ht="14.25" customHeight="1">
      <c r="A274" s="92" t="s">
        <v>303</v>
      </c>
      <c r="B274" s="195" t="s">
        <v>51</v>
      </c>
      <c r="C274" s="77">
        <v>965</v>
      </c>
      <c r="D274" s="78" t="s">
        <v>64</v>
      </c>
      <c r="E274" s="78"/>
      <c r="F274" s="77"/>
      <c r="G274" s="77"/>
      <c r="H274" s="77"/>
      <c r="I274" s="99"/>
      <c r="J274" s="99">
        <f>J275+J278</f>
        <v>4300</v>
      </c>
      <c r="K274" s="40"/>
      <c r="L274" s="116"/>
      <c r="M274" s="3"/>
    </row>
    <row r="275" spans="1:13" ht="25.5" hidden="1">
      <c r="A275" s="81" t="s">
        <v>191</v>
      </c>
      <c r="B275" s="93" t="s">
        <v>215</v>
      </c>
      <c r="C275" s="82">
        <v>965</v>
      </c>
      <c r="D275" s="83" t="s">
        <v>64</v>
      </c>
      <c r="E275" s="83" t="s">
        <v>213</v>
      </c>
      <c r="F275" s="82"/>
      <c r="G275" s="82"/>
      <c r="H275" s="82"/>
      <c r="I275" s="86"/>
      <c r="J275" s="86">
        <f>J276</f>
        <v>0</v>
      </c>
      <c r="K275" s="40"/>
      <c r="L275" s="116"/>
      <c r="M275" s="3"/>
    </row>
    <row r="276" spans="1:13" ht="17.25" customHeight="1" hidden="1">
      <c r="A276" s="43" t="s">
        <v>192</v>
      </c>
      <c r="B276" s="190" t="s">
        <v>104</v>
      </c>
      <c r="C276" s="14">
        <v>965</v>
      </c>
      <c r="D276" s="20" t="s">
        <v>64</v>
      </c>
      <c r="E276" s="20" t="s">
        <v>213</v>
      </c>
      <c r="F276" s="15"/>
      <c r="G276" s="14"/>
      <c r="H276" s="14">
        <v>200</v>
      </c>
      <c r="I276" s="33"/>
      <c r="J276" s="8">
        <f>J277</f>
        <v>0</v>
      </c>
      <c r="K276" s="8"/>
      <c r="L276" s="116"/>
      <c r="M276" s="3"/>
    </row>
    <row r="277" spans="1:12" ht="25.5" customHeight="1" hidden="1">
      <c r="A277" s="55" t="s">
        <v>193</v>
      </c>
      <c r="B277" s="190" t="s">
        <v>105</v>
      </c>
      <c r="C277" s="14">
        <v>965</v>
      </c>
      <c r="D277" s="15" t="s">
        <v>64</v>
      </c>
      <c r="E277" s="15" t="s">
        <v>213</v>
      </c>
      <c r="F277" s="14"/>
      <c r="G277" s="14"/>
      <c r="H277" s="20" t="s">
        <v>97</v>
      </c>
      <c r="I277" s="33"/>
      <c r="J277" s="109"/>
      <c r="K277" s="40"/>
      <c r="L277" s="116"/>
    </row>
    <row r="278" spans="1:12" ht="39" customHeight="1">
      <c r="A278" s="81" t="s">
        <v>304</v>
      </c>
      <c r="B278" s="93" t="s">
        <v>382</v>
      </c>
      <c r="C278" s="82">
        <v>965</v>
      </c>
      <c r="D278" s="83" t="s">
        <v>64</v>
      </c>
      <c r="E278" s="134" t="s">
        <v>394</v>
      </c>
      <c r="F278" s="130"/>
      <c r="G278" s="130"/>
      <c r="H278" s="130"/>
      <c r="I278" s="133"/>
      <c r="J278" s="133">
        <f>J279</f>
        <v>4300</v>
      </c>
      <c r="K278" s="40"/>
      <c r="L278" s="116"/>
    </row>
    <row r="279" spans="1:12" ht="25.5" customHeight="1">
      <c r="A279" s="43" t="s">
        <v>192</v>
      </c>
      <c r="B279" s="190" t="s">
        <v>226</v>
      </c>
      <c r="C279" s="14">
        <v>965</v>
      </c>
      <c r="D279" s="20" t="s">
        <v>64</v>
      </c>
      <c r="E279" s="20" t="s">
        <v>394</v>
      </c>
      <c r="F279" s="15"/>
      <c r="G279" s="14"/>
      <c r="H279" s="14">
        <v>200</v>
      </c>
      <c r="I279" s="33"/>
      <c r="J279" s="8">
        <f>J280</f>
        <v>4300</v>
      </c>
      <c r="K279" s="8"/>
      <c r="L279" s="116"/>
    </row>
    <row r="280" spans="1:16" ht="30" customHeight="1">
      <c r="A280" s="55" t="s">
        <v>193</v>
      </c>
      <c r="B280" s="190" t="s">
        <v>105</v>
      </c>
      <c r="C280" s="14">
        <v>965</v>
      </c>
      <c r="D280" s="15" t="s">
        <v>64</v>
      </c>
      <c r="E280" s="15" t="s">
        <v>394</v>
      </c>
      <c r="F280" s="14"/>
      <c r="G280" s="14"/>
      <c r="H280" s="20" t="s">
        <v>97</v>
      </c>
      <c r="I280" s="33"/>
      <c r="J280" s="109">
        <v>4300</v>
      </c>
      <c r="K280" s="40"/>
      <c r="L280" s="116"/>
      <c r="M280" s="62">
        <v>100</v>
      </c>
      <c r="P280" s="37">
        <v>100</v>
      </c>
    </row>
    <row r="281" spans="1:12" ht="18.75" customHeight="1">
      <c r="A281" s="55"/>
      <c r="B281" s="208" t="s">
        <v>410</v>
      </c>
      <c r="C281" s="14"/>
      <c r="D281" s="14"/>
      <c r="E281" s="14"/>
      <c r="F281" s="14"/>
      <c r="G281" s="4"/>
      <c r="H281" s="4"/>
      <c r="I281" s="12"/>
      <c r="J281" s="211">
        <f>J31+J59+J23</f>
        <v>318593.10000000003</v>
      </c>
      <c r="K281" s="13"/>
      <c r="L281" s="113"/>
    </row>
    <row r="282" spans="1:16" ht="12.75">
      <c r="A282" s="60"/>
      <c r="E282" s="37"/>
      <c r="I282" s="3"/>
      <c r="J282" s="184"/>
      <c r="K282" s="3"/>
      <c r="L282" s="3"/>
      <c r="M282" s="3"/>
      <c r="P282" s="3"/>
    </row>
    <row r="283" spans="1:16" ht="15">
      <c r="A283" s="60"/>
      <c r="E283" s="37"/>
      <c r="M283" s="3"/>
      <c r="P283" s="3"/>
    </row>
    <row r="284" spans="1:16" ht="15">
      <c r="A284" s="60"/>
      <c r="E284" s="37"/>
      <c r="M284" s="3"/>
      <c r="P284" s="3"/>
    </row>
    <row r="285" spans="1:16" ht="12.75">
      <c r="A285" s="3"/>
      <c r="E285" s="37"/>
      <c r="I285" s="3"/>
      <c r="J285" s="184"/>
      <c r="K285" s="3"/>
      <c r="L285" s="3"/>
      <c r="M285" s="3"/>
      <c r="P285" s="3"/>
    </row>
    <row r="286" spans="1:16" ht="12.75">
      <c r="A286" s="3"/>
      <c r="E286" s="37"/>
      <c r="I286" s="3"/>
      <c r="J286" s="184"/>
      <c r="K286" s="3"/>
      <c r="L286" s="3"/>
      <c r="M286" s="3"/>
      <c r="P286" s="3"/>
    </row>
    <row r="287" spans="1:16" ht="12.75">
      <c r="A287" s="3"/>
      <c r="E287" s="37"/>
      <c r="I287" s="3"/>
      <c r="J287" s="184"/>
      <c r="K287" s="3"/>
      <c r="L287" s="3"/>
      <c r="M287" s="3"/>
      <c r="P287" s="3"/>
    </row>
    <row r="288" spans="5:16" ht="12.75">
      <c r="E288" s="37"/>
      <c r="I288" s="3"/>
      <c r="J288" s="184"/>
      <c r="K288" s="3"/>
      <c r="L288" s="3"/>
      <c r="M288" s="3"/>
      <c r="P288" s="3"/>
    </row>
    <row r="289" spans="5:16" ht="12.75">
      <c r="E289" s="37"/>
      <c r="I289" s="3"/>
      <c r="J289" s="184"/>
      <c r="K289" s="3"/>
      <c r="L289" s="3"/>
      <c r="M289" s="3"/>
      <c r="P289" s="3"/>
    </row>
    <row r="290" spans="5:16" ht="12.75">
      <c r="E290" s="37"/>
      <c r="I290" s="3"/>
      <c r="J290" s="184"/>
      <c r="K290" s="3"/>
      <c r="L290" s="3"/>
      <c r="M290" s="3"/>
      <c r="P290" s="3"/>
    </row>
    <row r="291" spans="5:16" ht="12.75">
      <c r="E291" s="37"/>
      <c r="I291" s="3"/>
      <c r="J291" s="184"/>
      <c r="K291" s="3"/>
      <c r="L291" s="3"/>
      <c r="M291" s="3"/>
      <c r="P291" s="3"/>
    </row>
    <row r="292" spans="5:16" ht="12.75">
      <c r="E292" s="37"/>
      <c r="I292" s="3"/>
      <c r="J292" s="184"/>
      <c r="K292" s="3"/>
      <c r="L292" s="3"/>
      <c r="M292" s="3"/>
      <c r="P292" s="3"/>
    </row>
    <row r="293" spans="5:16" ht="12.75">
      <c r="E293" s="37"/>
      <c r="I293" s="3"/>
      <c r="J293" s="184"/>
      <c r="K293" s="3"/>
      <c r="L293" s="3"/>
      <c r="M293" s="3"/>
      <c r="P293" s="3"/>
    </row>
    <row r="294" spans="5:16" ht="12.75">
      <c r="E294" s="37"/>
      <c r="I294" s="3"/>
      <c r="J294" s="184"/>
      <c r="K294" s="3"/>
      <c r="L294" s="3"/>
      <c r="M294" s="3"/>
      <c r="P294" s="3"/>
    </row>
    <row r="295" spans="5:16" ht="12.75">
      <c r="E295" s="37"/>
      <c r="I295" s="3"/>
      <c r="J295" s="184"/>
      <c r="K295" s="3"/>
      <c r="L295" s="3"/>
      <c r="M295" s="3"/>
      <c r="P295" s="3"/>
    </row>
    <row r="296" spans="5:16" ht="12.75">
      <c r="E296" s="37"/>
      <c r="I296" s="3"/>
      <c r="J296" s="184"/>
      <c r="K296" s="3"/>
      <c r="L296" s="3"/>
      <c r="M296" s="3"/>
      <c r="P296" s="3"/>
    </row>
    <row r="297" spans="5:16" ht="12.75">
      <c r="E297" s="37"/>
      <c r="I297" s="3"/>
      <c r="J297" s="184"/>
      <c r="K297" s="3"/>
      <c r="L297" s="3"/>
      <c r="M297" s="3"/>
      <c r="P297" s="3"/>
    </row>
    <row r="298" spans="5:16" ht="12.75">
      <c r="E298" s="37"/>
      <c r="I298" s="3"/>
      <c r="J298" s="184"/>
      <c r="K298" s="3"/>
      <c r="L298" s="3"/>
      <c r="M298" s="3"/>
      <c r="P298" s="3"/>
    </row>
    <row r="299" spans="5:16" ht="12.75">
      <c r="E299" s="37"/>
      <c r="I299" s="3"/>
      <c r="J299" s="184"/>
      <c r="K299" s="3"/>
      <c r="L299" s="3"/>
      <c r="M299" s="3"/>
      <c r="P299" s="3"/>
    </row>
    <row r="300" spans="1:16" ht="12.75">
      <c r="A300" s="3"/>
      <c r="E300" s="37"/>
      <c r="I300" s="3"/>
      <c r="J300" s="184"/>
      <c r="K300" s="3"/>
      <c r="L300" s="3"/>
      <c r="M300" s="3"/>
      <c r="P300" s="3"/>
    </row>
    <row r="301" spans="1:16" ht="12.75">
      <c r="A301" s="3"/>
      <c r="E301" s="37"/>
      <c r="I301" s="3"/>
      <c r="J301" s="184"/>
      <c r="K301" s="3"/>
      <c r="L301" s="3"/>
      <c r="M301" s="3"/>
      <c r="P301" s="3"/>
    </row>
    <row r="302" spans="1:16" ht="12.75">
      <c r="A302" s="3"/>
      <c r="E302" s="37"/>
      <c r="I302" s="3"/>
      <c r="J302" s="184"/>
      <c r="K302" s="3"/>
      <c r="L302" s="3"/>
      <c r="M302" s="3"/>
      <c r="P302" s="3"/>
    </row>
    <row r="303" spans="1:16" ht="12.75">
      <c r="A303" s="3"/>
      <c r="E303" s="37"/>
      <c r="I303" s="3"/>
      <c r="J303" s="184"/>
      <c r="K303" s="3"/>
      <c r="L303" s="3"/>
      <c r="M303" s="3"/>
      <c r="P303" s="3"/>
    </row>
    <row r="304" spans="1:16" ht="12.75">
      <c r="A304" s="3"/>
      <c r="E304" s="37"/>
      <c r="I304" s="3"/>
      <c r="J304" s="184"/>
      <c r="K304" s="3"/>
      <c r="L304" s="3"/>
      <c r="M304" s="3"/>
      <c r="P304" s="3"/>
    </row>
    <row r="305" spans="2:10" s="3" customFormat="1" ht="12.75">
      <c r="B305" s="191"/>
      <c r="E305" s="37"/>
      <c r="J305" s="184"/>
    </row>
    <row r="306" spans="2:10" s="3" customFormat="1" ht="12.75">
      <c r="B306" s="191"/>
      <c r="E306" s="37"/>
      <c r="J306" s="184"/>
    </row>
    <row r="307" spans="2:10" s="3" customFormat="1" ht="12.75">
      <c r="B307" s="191"/>
      <c r="E307" s="37"/>
      <c r="J307" s="184"/>
    </row>
    <row r="308" spans="2:10" s="3" customFormat="1" ht="12.75">
      <c r="B308" s="191"/>
      <c r="E308" s="37"/>
      <c r="J308" s="184"/>
    </row>
    <row r="309" spans="2:10" s="3" customFormat="1" ht="12.75">
      <c r="B309" s="191"/>
      <c r="E309" s="37"/>
      <c r="J309" s="184"/>
    </row>
    <row r="310" spans="2:10" s="3" customFormat="1" ht="12.75">
      <c r="B310" s="191"/>
      <c r="E310" s="37"/>
      <c r="J310" s="184"/>
    </row>
    <row r="311" spans="2:10" s="3" customFormat="1" ht="12.75">
      <c r="B311" s="191"/>
      <c r="E311" s="37"/>
      <c r="J311" s="184"/>
    </row>
    <row r="312" spans="2:10" s="3" customFormat="1" ht="12.75">
      <c r="B312" s="191"/>
      <c r="E312" s="37"/>
      <c r="J312" s="184"/>
    </row>
    <row r="313" spans="2:10" s="3" customFormat="1" ht="12.75">
      <c r="B313" s="191"/>
      <c r="E313" s="37"/>
      <c r="J313" s="184"/>
    </row>
    <row r="314" spans="2:10" s="3" customFormat="1" ht="12.75">
      <c r="B314" s="191"/>
      <c r="E314" s="37"/>
      <c r="J314" s="184"/>
    </row>
    <row r="315" spans="2:10" s="3" customFormat="1" ht="12.75">
      <c r="B315" s="191"/>
      <c r="E315" s="37"/>
      <c r="J315" s="184"/>
    </row>
    <row r="316" spans="2:10" s="3" customFormat="1" ht="12.75">
      <c r="B316" s="191"/>
      <c r="E316" s="37"/>
      <c r="J316" s="184"/>
    </row>
    <row r="317" spans="2:10" s="3" customFormat="1" ht="12.75">
      <c r="B317" s="191"/>
      <c r="E317" s="37"/>
      <c r="J317" s="184"/>
    </row>
    <row r="318" spans="2:10" s="3" customFormat="1" ht="12.75">
      <c r="B318" s="191"/>
      <c r="E318" s="37"/>
      <c r="J318" s="184"/>
    </row>
    <row r="319" spans="2:10" s="3" customFormat="1" ht="12.75">
      <c r="B319" s="191"/>
      <c r="E319" s="37"/>
      <c r="J319" s="184"/>
    </row>
    <row r="320" spans="2:10" s="3" customFormat="1" ht="12.75">
      <c r="B320" s="191"/>
      <c r="E320" s="37"/>
      <c r="J320" s="184"/>
    </row>
    <row r="321" spans="2:10" s="3" customFormat="1" ht="12.75">
      <c r="B321" s="191"/>
      <c r="E321" s="37"/>
      <c r="J321" s="184"/>
    </row>
    <row r="322" spans="2:10" s="3" customFormat="1" ht="12.75">
      <c r="B322" s="191"/>
      <c r="E322" s="37"/>
      <c r="J322" s="184"/>
    </row>
    <row r="323" spans="2:10" s="3" customFormat="1" ht="12.75">
      <c r="B323" s="191"/>
      <c r="E323" s="37"/>
      <c r="J323" s="184"/>
    </row>
    <row r="324" spans="2:10" s="3" customFormat="1" ht="12.75">
      <c r="B324" s="191"/>
      <c r="E324" s="37"/>
      <c r="J324" s="184"/>
    </row>
    <row r="325" spans="2:10" s="3" customFormat="1" ht="12.75">
      <c r="B325" s="191"/>
      <c r="E325" s="37"/>
      <c r="J325" s="184"/>
    </row>
    <row r="326" spans="2:10" s="3" customFormat="1" ht="12.75">
      <c r="B326" s="191"/>
      <c r="E326" s="37"/>
      <c r="J326" s="184"/>
    </row>
    <row r="327" spans="2:10" s="3" customFormat="1" ht="12.75">
      <c r="B327" s="191"/>
      <c r="E327" s="37"/>
      <c r="J327" s="184"/>
    </row>
    <row r="328" spans="2:10" s="3" customFormat="1" ht="12.75">
      <c r="B328" s="191"/>
      <c r="E328" s="37"/>
      <c r="J328" s="184"/>
    </row>
    <row r="329" spans="2:10" s="3" customFormat="1" ht="12.75">
      <c r="B329" s="191"/>
      <c r="E329" s="37"/>
      <c r="J329" s="184"/>
    </row>
    <row r="330" spans="2:10" s="3" customFormat="1" ht="12.75">
      <c r="B330" s="191"/>
      <c r="E330" s="37"/>
      <c r="J330" s="184"/>
    </row>
    <row r="331" spans="2:10" s="3" customFormat="1" ht="12.75">
      <c r="B331" s="191"/>
      <c r="E331" s="37"/>
      <c r="J331" s="184"/>
    </row>
    <row r="332" spans="2:10" s="3" customFormat="1" ht="12.75">
      <c r="B332" s="191"/>
      <c r="E332" s="37"/>
      <c r="J332" s="184"/>
    </row>
    <row r="333" spans="2:10" s="3" customFormat="1" ht="12.75">
      <c r="B333" s="191"/>
      <c r="E333" s="37"/>
      <c r="J333" s="184"/>
    </row>
    <row r="334" spans="2:10" s="3" customFormat="1" ht="12.75">
      <c r="B334" s="191"/>
      <c r="E334" s="37"/>
      <c r="J334" s="184"/>
    </row>
    <row r="335" spans="2:10" s="3" customFormat="1" ht="12.75">
      <c r="B335" s="191"/>
      <c r="E335" s="37"/>
      <c r="J335" s="184"/>
    </row>
    <row r="336" spans="2:10" s="3" customFormat="1" ht="12.75">
      <c r="B336" s="191"/>
      <c r="E336" s="37"/>
      <c r="J336" s="184"/>
    </row>
    <row r="337" spans="2:10" s="3" customFormat="1" ht="12.75">
      <c r="B337" s="191"/>
      <c r="E337" s="37"/>
      <c r="J337" s="184"/>
    </row>
    <row r="338" spans="2:10" s="3" customFormat="1" ht="12.75">
      <c r="B338" s="191"/>
      <c r="E338" s="37"/>
      <c r="J338" s="184"/>
    </row>
    <row r="339" spans="2:10" s="3" customFormat="1" ht="12.75">
      <c r="B339" s="191"/>
      <c r="E339" s="37"/>
      <c r="J339" s="184"/>
    </row>
    <row r="340" spans="2:10" s="3" customFormat="1" ht="12.75">
      <c r="B340" s="191"/>
      <c r="E340" s="37"/>
      <c r="J340" s="184"/>
    </row>
    <row r="341" spans="2:10" s="3" customFormat="1" ht="12.75">
      <c r="B341" s="191"/>
      <c r="E341" s="37"/>
      <c r="J341" s="184"/>
    </row>
    <row r="342" spans="2:10" s="3" customFormat="1" ht="12.75">
      <c r="B342" s="191"/>
      <c r="E342" s="37"/>
      <c r="J342" s="184"/>
    </row>
    <row r="343" spans="2:10" s="3" customFormat="1" ht="12.75">
      <c r="B343" s="191"/>
      <c r="E343" s="37"/>
      <c r="J343" s="184"/>
    </row>
    <row r="344" spans="2:10" s="3" customFormat="1" ht="12.75">
      <c r="B344" s="191"/>
      <c r="E344" s="37"/>
      <c r="J344" s="184"/>
    </row>
    <row r="345" spans="2:10" s="3" customFormat="1" ht="12.75">
      <c r="B345" s="191"/>
      <c r="E345" s="37"/>
      <c r="J345" s="184"/>
    </row>
    <row r="346" spans="2:10" s="3" customFormat="1" ht="12.75">
      <c r="B346" s="191"/>
      <c r="E346" s="37"/>
      <c r="J346" s="184"/>
    </row>
    <row r="347" spans="2:10" s="3" customFormat="1" ht="12.75">
      <c r="B347" s="191"/>
      <c r="E347" s="37"/>
      <c r="J347" s="184"/>
    </row>
    <row r="348" spans="2:10" s="3" customFormat="1" ht="12.75">
      <c r="B348" s="191"/>
      <c r="E348" s="37"/>
      <c r="J348" s="184"/>
    </row>
    <row r="349" spans="2:10" s="3" customFormat="1" ht="12.75">
      <c r="B349" s="191"/>
      <c r="E349" s="37"/>
      <c r="J349" s="184"/>
    </row>
    <row r="350" spans="2:10" s="3" customFormat="1" ht="12.75">
      <c r="B350" s="191"/>
      <c r="E350" s="37"/>
      <c r="J350" s="184"/>
    </row>
    <row r="351" spans="2:10" s="3" customFormat="1" ht="12.75">
      <c r="B351" s="191"/>
      <c r="E351" s="37"/>
      <c r="J351" s="184"/>
    </row>
    <row r="352" spans="2:10" s="3" customFormat="1" ht="12.75">
      <c r="B352" s="191"/>
      <c r="E352" s="37"/>
      <c r="J352" s="184"/>
    </row>
    <row r="353" spans="2:10" s="3" customFormat="1" ht="12.75">
      <c r="B353" s="191"/>
      <c r="E353" s="37"/>
      <c r="J353" s="184"/>
    </row>
    <row r="354" spans="2:10" s="3" customFormat="1" ht="12.75">
      <c r="B354" s="191"/>
      <c r="E354" s="37"/>
      <c r="J354" s="184"/>
    </row>
    <row r="355" spans="2:10" s="3" customFormat="1" ht="12.75">
      <c r="B355" s="191"/>
      <c r="E355" s="37"/>
      <c r="J355" s="184"/>
    </row>
    <row r="356" spans="2:10" s="3" customFormat="1" ht="12.75">
      <c r="B356" s="191"/>
      <c r="E356" s="37"/>
      <c r="J356" s="184"/>
    </row>
    <row r="357" spans="2:10" s="3" customFormat="1" ht="12.75">
      <c r="B357" s="191"/>
      <c r="E357" s="37"/>
      <c r="J357" s="184"/>
    </row>
    <row r="358" spans="2:10" s="3" customFormat="1" ht="12.75">
      <c r="B358" s="191"/>
      <c r="E358" s="37"/>
      <c r="J358" s="184"/>
    </row>
    <row r="359" spans="2:10" s="3" customFormat="1" ht="12.75">
      <c r="B359" s="191"/>
      <c r="E359" s="37"/>
      <c r="J359" s="184"/>
    </row>
    <row r="360" spans="2:10" s="3" customFormat="1" ht="12.75">
      <c r="B360" s="191"/>
      <c r="E360" s="37"/>
      <c r="J360" s="184"/>
    </row>
    <row r="361" spans="2:10" s="3" customFormat="1" ht="12.75">
      <c r="B361" s="191"/>
      <c r="E361" s="37"/>
      <c r="J361" s="184"/>
    </row>
    <row r="362" spans="2:10" s="3" customFormat="1" ht="12.75">
      <c r="B362" s="191"/>
      <c r="E362" s="37"/>
      <c r="J362" s="184"/>
    </row>
    <row r="363" spans="2:10" s="3" customFormat="1" ht="12.75">
      <c r="B363" s="191"/>
      <c r="E363" s="37"/>
      <c r="J363" s="184"/>
    </row>
    <row r="364" spans="2:10" s="3" customFormat="1" ht="12.75">
      <c r="B364" s="191"/>
      <c r="E364" s="37"/>
      <c r="J364" s="184"/>
    </row>
    <row r="365" spans="2:10" s="3" customFormat="1" ht="12.75">
      <c r="B365" s="191"/>
      <c r="E365" s="37"/>
      <c r="J365" s="184"/>
    </row>
    <row r="366" spans="2:10" s="3" customFormat="1" ht="12.75">
      <c r="B366" s="191"/>
      <c r="E366" s="37"/>
      <c r="J366" s="184"/>
    </row>
    <row r="367" spans="2:10" s="3" customFormat="1" ht="12.75">
      <c r="B367" s="191"/>
      <c r="E367" s="37"/>
      <c r="J367" s="184"/>
    </row>
    <row r="368" spans="2:10" s="3" customFormat="1" ht="12.75">
      <c r="B368" s="191"/>
      <c r="E368" s="37"/>
      <c r="J368" s="184"/>
    </row>
    <row r="369" spans="2:10" s="3" customFormat="1" ht="12.75">
      <c r="B369" s="191"/>
      <c r="E369" s="37"/>
      <c r="J369" s="184"/>
    </row>
    <row r="370" spans="2:10" s="3" customFormat="1" ht="12.75">
      <c r="B370" s="191"/>
      <c r="E370" s="37"/>
      <c r="J370" s="184"/>
    </row>
    <row r="371" spans="2:10" s="3" customFormat="1" ht="12.75">
      <c r="B371" s="191"/>
      <c r="E371" s="37"/>
      <c r="J371" s="184"/>
    </row>
    <row r="372" spans="2:10" s="3" customFormat="1" ht="12.75">
      <c r="B372" s="191"/>
      <c r="E372" s="37"/>
      <c r="J372" s="184"/>
    </row>
    <row r="373" spans="2:10" s="3" customFormat="1" ht="12.75">
      <c r="B373" s="191"/>
      <c r="E373" s="37"/>
      <c r="J373" s="184"/>
    </row>
    <row r="374" spans="2:10" s="3" customFormat="1" ht="12.75">
      <c r="B374" s="191"/>
      <c r="E374" s="37"/>
      <c r="J374" s="184"/>
    </row>
    <row r="375" spans="2:10" s="3" customFormat="1" ht="12.75">
      <c r="B375" s="191"/>
      <c r="E375" s="37"/>
      <c r="J375" s="184"/>
    </row>
    <row r="376" spans="2:10" s="3" customFormat="1" ht="12.75">
      <c r="B376" s="191"/>
      <c r="E376" s="37"/>
      <c r="J376" s="184"/>
    </row>
    <row r="377" spans="2:10" s="3" customFormat="1" ht="12.75">
      <c r="B377" s="191"/>
      <c r="E377" s="37"/>
      <c r="J377" s="184"/>
    </row>
    <row r="378" spans="2:10" s="3" customFormat="1" ht="12.75">
      <c r="B378" s="191"/>
      <c r="E378" s="37"/>
      <c r="J378" s="184"/>
    </row>
    <row r="379" spans="2:10" s="3" customFormat="1" ht="12.75">
      <c r="B379" s="191"/>
      <c r="E379" s="37"/>
      <c r="J379" s="184"/>
    </row>
    <row r="380" spans="2:10" s="3" customFormat="1" ht="12.75">
      <c r="B380" s="191"/>
      <c r="E380" s="37"/>
      <c r="J380" s="184"/>
    </row>
    <row r="381" spans="2:10" s="3" customFormat="1" ht="12.75">
      <c r="B381" s="191"/>
      <c r="E381" s="37"/>
      <c r="J381" s="184"/>
    </row>
    <row r="382" spans="2:10" s="3" customFormat="1" ht="12.75">
      <c r="B382" s="191"/>
      <c r="E382" s="37"/>
      <c r="J382" s="184"/>
    </row>
    <row r="383" spans="2:10" s="3" customFormat="1" ht="12.75">
      <c r="B383" s="191"/>
      <c r="E383" s="37"/>
      <c r="J383" s="184"/>
    </row>
    <row r="384" spans="2:10" s="3" customFormat="1" ht="12.75">
      <c r="B384" s="191"/>
      <c r="E384" s="37"/>
      <c r="J384" s="184"/>
    </row>
    <row r="385" spans="2:10" s="3" customFormat="1" ht="12.75">
      <c r="B385" s="191"/>
      <c r="E385" s="37"/>
      <c r="J385" s="184"/>
    </row>
    <row r="386" spans="2:10" s="3" customFormat="1" ht="12.75">
      <c r="B386" s="191"/>
      <c r="E386" s="37"/>
      <c r="J386" s="184"/>
    </row>
    <row r="387" spans="2:10" s="3" customFormat="1" ht="12.75">
      <c r="B387" s="191"/>
      <c r="E387" s="37"/>
      <c r="J387" s="184"/>
    </row>
    <row r="388" spans="2:10" s="3" customFormat="1" ht="12.75">
      <c r="B388" s="191"/>
      <c r="E388" s="37"/>
      <c r="J388" s="184"/>
    </row>
    <row r="389" spans="2:10" s="3" customFormat="1" ht="12.75">
      <c r="B389" s="191"/>
      <c r="E389" s="37"/>
      <c r="J389" s="184"/>
    </row>
    <row r="390" spans="2:10" s="3" customFormat="1" ht="12.75">
      <c r="B390" s="191"/>
      <c r="E390" s="37"/>
      <c r="J390" s="184"/>
    </row>
    <row r="391" spans="2:10" s="3" customFormat="1" ht="12.75">
      <c r="B391" s="191"/>
      <c r="E391" s="37"/>
      <c r="J391" s="184"/>
    </row>
    <row r="392" spans="2:10" s="3" customFormat="1" ht="12.75">
      <c r="B392" s="191"/>
      <c r="E392" s="37"/>
      <c r="J392" s="184"/>
    </row>
    <row r="393" spans="2:10" s="3" customFormat="1" ht="12.75">
      <c r="B393" s="191"/>
      <c r="E393" s="37"/>
      <c r="J393" s="184"/>
    </row>
  </sheetData>
  <sheetProtection/>
  <mergeCells count="7">
    <mergeCell ref="E16:J16"/>
    <mergeCell ref="A17:J17"/>
    <mergeCell ref="A18:J18"/>
    <mergeCell ref="A19:J19"/>
    <mergeCell ref="A20:J20"/>
    <mergeCell ref="E5:J5"/>
    <mergeCell ref="E9:J9"/>
  </mergeCells>
  <printOptions/>
  <pageMargins left="0.5905511811023623" right="0.35433070866141736" top="0.31496062992125984" bottom="0.1968503937007874" header="0.31496062992125984" footer="0.1968503937007874"/>
  <pageSetup fitToHeight="10" fitToWidth="1" horizontalDpi="600" verticalDpi="600" orientation="portrait" paperSize="9" scale="69" r:id="rId1"/>
  <rowBreaks count="4" manualBreakCount="4">
    <brk id="58" max="16" man="1"/>
    <brk id="93" max="16" man="1"/>
    <brk id="203" max="16" man="1"/>
    <brk id="233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3"/>
  <sheetViews>
    <sheetView view="pageBreakPreview" zoomScaleSheetLayoutView="100" workbookViewId="0" topLeftCell="A271">
      <selection activeCell="J202" sqref="J202"/>
    </sheetView>
  </sheetViews>
  <sheetFormatPr defaultColWidth="9.00390625" defaultRowHeight="12.75"/>
  <cols>
    <col min="1" max="1" width="8.75390625" style="50" customWidth="1"/>
    <col min="2" max="2" width="72.25390625" style="191" customWidth="1"/>
    <col min="3" max="3" width="5.75390625" style="3" customWidth="1"/>
    <col min="4" max="4" width="9.75390625" style="3" customWidth="1"/>
    <col min="5" max="5" width="12.25390625" style="3" customWidth="1"/>
    <col min="6" max="6" width="0.2421875" style="3" hidden="1" customWidth="1"/>
    <col min="7" max="7" width="0.12890625" style="3" hidden="1" customWidth="1"/>
    <col min="8" max="8" width="7.375" style="3" customWidth="1"/>
    <col min="9" max="9" width="12.00390625" style="32" hidden="1" customWidth="1"/>
    <col min="10" max="10" width="21.00390625" style="179" customWidth="1"/>
    <col min="11" max="11" width="0.12890625" style="2" hidden="1" customWidth="1"/>
    <col min="12" max="12" width="0.875" style="112" hidden="1" customWidth="1"/>
    <col min="13" max="13" width="8.625" style="62" hidden="1" customWidth="1"/>
    <col min="14" max="14" width="9.125" style="3" hidden="1" customWidth="1"/>
    <col min="15" max="15" width="16.00390625" style="3" hidden="1" customWidth="1"/>
    <col min="16" max="16" width="0.2421875" style="37" hidden="1" customWidth="1"/>
    <col min="17" max="17" width="24.75390625" style="3" hidden="1" customWidth="1"/>
    <col min="18" max="18" width="30.00390625" style="3" customWidth="1"/>
    <col min="19" max="16384" width="9.125" style="3" customWidth="1"/>
  </cols>
  <sheetData>
    <row r="1" spans="5:10" ht="15.75" hidden="1">
      <c r="E1" s="35"/>
      <c r="F1" s="42" t="s">
        <v>0</v>
      </c>
      <c r="G1" s="42"/>
      <c r="H1" s="42"/>
      <c r="I1" s="1"/>
      <c r="J1" s="178" t="s">
        <v>359</v>
      </c>
    </row>
    <row r="2" spans="5:10" ht="15.75" hidden="1">
      <c r="E2" s="35"/>
      <c r="F2" s="42"/>
      <c r="G2" s="42"/>
      <c r="H2" s="42"/>
      <c r="I2" s="1"/>
      <c r="J2" s="178"/>
    </row>
    <row r="3" spans="1:10" ht="13.5" customHeight="1" hidden="1">
      <c r="A3" s="51" t="s">
        <v>1</v>
      </c>
      <c r="E3" s="35"/>
      <c r="F3" s="35"/>
      <c r="G3" s="35"/>
      <c r="H3" s="35"/>
      <c r="J3" s="178" t="s">
        <v>2</v>
      </c>
    </row>
    <row r="4" spans="1:10" ht="15.75" hidden="1">
      <c r="A4" s="51" t="s">
        <v>1</v>
      </c>
      <c r="E4" s="35"/>
      <c r="F4" s="35"/>
      <c r="G4" s="35"/>
      <c r="H4" s="35"/>
      <c r="J4" s="178" t="s">
        <v>3</v>
      </c>
    </row>
    <row r="5" spans="1:10" ht="15.75" hidden="1">
      <c r="A5" s="51"/>
      <c r="E5" s="213"/>
      <c r="F5" s="213"/>
      <c r="G5" s="213"/>
      <c r="H5" s="213"/>
      <c r="I5" s="213"/>
      <c r="J5" s="213"/>
    </row>
    <row r="6" spans="1:10" ht="15.75" hidden="1">
      <c r="A6" s="51"/>
      <c r="E6" s="61"/>
      <c r="F6" s="61"/>
      <c r="G6" s="61"/>
      <c r="H6" s="61"/>
      <c r="I6" s="61"/>
      <c r="J6" s="178"/>
    </row>
    <row r="7" spans="1:10" ht="15.75" hidden="1">
      <c r="A7" s="51"/>
      <c r="E7" s="61"/>
      <c r="F7" s="61"/>
      <c r="G7" s="61"/>
      <c r="H7" s="61"/>
      <c r="I7" s="61"/>
      <c r="J7" s="178" t="s">
        <v>372</v>
      </c>
    </row>
    <row r="8" spans="1:10" ht="15.75" hidden="1">
      <c r="A8" s="51"/>
      <c r="E8" s="61"/>
      <c r="F8" s="61"/>
      <c r="G8" s="61"/>
      <c r="H8" s="61"/>
      <c r="I8" s="61"/>
      <c r="J8" s="178" t="s">
        <v>2</v>
      </c>
    </row>
    <row r="9" spans="1:10" ht="15.75" hidden="1">
      <c r="A9" s="51"/>
      <c r="E9" s="213" t="s">
        <v>3</v>
      </c>
      <c r="F9" s="213"/>
      <c r="G9" s="213"/>
      <c r="H9" s="213"/>
      <c r="I9" s="213"/>
      <c r="J9" s="213"/>
    </row>
    <row r="10" spans="1:10" ht="15.75" hidden="1">
      <c r="A10" s="51"/>
      <c r="E10" s="61"/>
      <c r="F10" s="61"/>
      <c r="G10" s="61"/>
      <c r="H10" s="61"/>
      <c r="I10" s="61"/>
      <c r="J10" s="178" t="s">
        <v>377</v>
      </c>
    </row>
    <row r="11" spans="1:10" ht="15.75">
      <c r="A11" s="51"/>
      <c r="E11" s="61"/>
      <c r="F11" s="61"/>
      <c r="G11" s="61"/>
      <c r="H11" s="61"/>
      <c r="I11" s="61"/>
      <c r="J11" s="61"/>
    </row>
    <row r="12" spans="1:10" ht="15.75">
      <c r="A12" s="51"/>
      <c r="E12" s="35"/>
      <c r="F12" s="42" t="s">
        <v>0</v>
      </c>
      <c r="G12" s="42"/>
      <c r="H12" s="42"/>
      <c r="I12" s="1"/>
      <c r="J12" s="61" t="s">
        <v>380</v>
      </c>
    </row>
    <row r="13" spans="1:10" ht="15.75">
      <c r="A13" s="51"/>
      <c r="E13" s="35"/>
      <c r="F13" s="35"/>
      <c r="G13" s="35"/>
      <c r="H13" s="35"/>
      <c r="J13" s="61" t="s">
        <v>2</v>
      </c>
    </row>
    <row r="14" spans="1:10" ht="15.75">
      <c r="A14" s="51"/>
      <c r="E14" s="35"/>
      <c r="F14" s="35"/>
      <c r="G14" s="35"/>
      <c r="H14" s="35"/>
      <c r="J14" s="61" t="s">
        <v>3</v>
      </c>
    </row>
    <row r="15" spans="1:10" ht="15.75">
      <c r="A15" s="51"/>
      <c r="E15" s="61"/>
      <c r="F15" s="61"/>
      <c r="G15" s="61"/>
      <c r="H15" s="61"/>
      <c r="I15" s="61"/>
      <c r="J15" s="61" t="s">
        <v>436</v>
      </c>
    </row>
    <row r="16" spans="1:10" ht="15.75">
      <c r="A16" s="51"/>
      <c r="E16" s="213"/>
      <c r="F16" s="213"/>
      <c r="G16" s="213"/>
      <c r="H16" s="213"/>
      <c r="I16" s="213"/>
      <c r="J16" s="213"/>
    </row>
    <row r="17" spans="1:10" ht="15.75">
      <c r="A17" s="214"/>
      <c r="B17" s="214"/>
      <c r="C17" s="214"/>
      <c r="D17" s="214"/>
      <c r="E17" s="214"/>
      <c r="F17" s="214"/>
      <c r="G17" s="214"/>
      <c r="H17" s="214"/>
      <c r="I17" s="214"/>
      <c r="J17" s="214"/>
    </row>
    <row r="18" spans="1:12" ht="15.75">
      <c r="A18" s="214" t="s">
        <v>222</v>
      </c>
      <c r="B18" s="214"/>
      <c r="C18" s="214"/>
      <c r="D18" s="214"/>
      <c r="E18" s="214"/>
      <c r="F18" s="214"/>
      <c r="G18" s="214"/>
      <c r="H18" s="214"/>
      <c r="I18" s="214"/>
      <c r="J18" s="214"/>
      <c r="L18" s="114"/>
    </row>
    <row r="19" spans="1:12" ht="15.75">
      <c r="A19" s="214" t="s">
        <v>223</v>
      </c>
      <c r="B19" s="214"/>
      <c r="C19" s="214"/>
      <c r="D19" s="214"/>
      <c r="E19" s="214"/>
      <c r="F19" s="214"/>
      <c r="G19" s="214"/>
      <c r="H19" s="214"/>
      <c r="I19" s="214"/>
      <c r="J19" s="214"/>
      <c r="L19" s="115"/>
    </row>
    <row r="20" spans="1:12" ht="15.75">
      <c r="A20" s="214" t="s">
        <v>379</v>
      </c>
      <c r="B20" s="214"/>
      <c r="C20" s="214"/>
      <c r="D20" s="214"/>
      <c r="E20" s="214"/>
      <c r="F20" s="214"/>
      <c r="G20" s="214"/>
      <c r="H20" s="214"/>
      <c r="I20" s="214"/>
      <c r="J20" s="214"/>
      <c r="L20" s="115"/>
    </row>
    <row r="21" spans="1:12" ht="10.5" customHeight="1">
      <c r="A21" s="52"/>
      <c r="L21" s="116"/>
    </row>
    <row r="22" spans="1:12" ht="42.75" customHeight="1">
      <c r="A22" s="53" t="s">
        <v>4</v>
      </c>
      <c r="B22" s="192" t="s">
        <v>5</v>
      </c>
      <c r="C22" s="5" t="s">
        <v>6</v>
      </c>
      <c r="D22" s="5" t="s">
        <v>7</v>
      </c>
      <c r="E22" s="5" t="s">
        <v>8</v>
      </c>
      <c r="F22" s="5" t="s">
        <v>9</v>
      </c>
      <c r="G22" s="5" t="s">
        <v>10</v>
      </c>
      <c r="H22" s="5" t="s">
        <v>11</v>
      </c>
      <c r="I22" s="6"/>
      <c r="J22" s="7" t="s">
        <v>56</v>
      </c>
      <c r="K22" s="7"/>
      <c r="L22" s="116"/>
    </row>
    <row r="23" spans="1:12" ht="31.5" hidden="1">
      <c r="A23" s="67" t="s">
        <v>174</v>
      </c>
      <c r="B23" s="193" t="s">
        <v>176</v>
      </c>
      <c r="C23" s="29">
        <v>913</v>
      </c>
      <c r="D23" s="30"/>
      <c r="E23" s="68"/>
      <c r="F23" s="69"/>
      <c r="G23" s="29"/>
      <c r="H23" s="29"/>
      <c r="I23" s="70"/>
      <c r="J23" s="71">
        <f>J24</f>
        <v>0</v>
      </c>
      <c r="K23" s="9"/>
      <c r="L23" s="117"/>
    </row>
    <row r="24" spans="1:12" ht="36" customHeight="1" hidden="1">
      <c r="A24" s="72" t="s">
        <v>12</v>
      </c>
      <c r="B24" s="194" t="s">
        <v>101</v>
      </c>
      <c r="C24" s="73">
        <v>913</v>
      </c>
      <c r="D24" s="74" t="s">
        <v>102</v>
      </c>
      <c r="E24" s="73"/>
      <c r="F24" s="74"/>
      <c r="G24" s="73"/>
      <c r="H24" s="73"/>
      <c r="I24" s="75"/>
      <c r="J24" s="75">
        <f>J25</f>
        <v>0</v>
      </c>
      <c r="K24" s="11"/>
      <c r="L24" s="117"/>
    </row>
    <row r="25" spans="1:12" ht="36" customHeight="1" hidden="1">
      <c r="A25" s="76" t="s">
        <v>13</v>
      </c>
      <c r="B25" s="195" t="s">
        <v>177</v>
      </c>
      <c r="C25" s="77">
        <v>913</v>
      </c>
      <c r="D25" s="78" t="s">
        <v>178</v>
      </c>
      <c r="E25" s="77"/>
      <c r="F25" s="78"/>
      <c r="G25" s="77"/>
      <c r="H25" s="77"/>
      <c r="I25" s="79"/>
      <c r="J25" s="123">
        <f>J26</f>
        <v>0</v>
      </c>
      <c r="K25" s="11"/>
      <c r="L25" s="117"/>
    </row>
    <row r="26" spans="1:12" ht="28.5" customHeight="1" hidden="1">
      <c r="A26" s="81" t="s">
        <v>16</v>
      </c>
      <c r="B26" s="93" t="s">
        <v>234</v>
      </c>
      <c r="C26" s="82">
        <v>913</v>
      </c>
      <c r="D26" s="83" t="s">
        <v>178</v>
      </c>
      <c r="E26" s="83" t="s">
        <v>205</v>
      </c>
      <c r="F26" s="83" t="s">
        <v>18</v>
      </c>
      <c r="G26" s="82">
        <v>210</v>
      </c>
      <c r="H26" s="82"/>
      <c r="I26" s="84"/>
      <c r="J26" s="124">
        <f>J27+J29</f>
        <v>0</v>
      </c>
      <c r="K26" s="25"/>
      <c r="L26" s="117"/>
    </row>
    <row r="27" spans="1:12" ht="48" customHeight="1" hidden="1">
      <c r="A27" s="56" t="s">
        <v>103</v>
      </c>
      <c r="B27" s="190" t="s">
        <v>109</v>
      </c>
      <c r="C27" s="14">
        <v>913</v>
      </c>
      <c r="D27" s="15" t="s">
        <v>178</v>
      </c>
      <c r="E27" s="15" t="s">
        <v>205</v>
      </c>
      <c r="F27" s="15"/>
      <c r="G27" s="14"/>
      <c r="H27" s="14">
        <v>100</v>
      </c>
      <c r="I27" s="33"/>
      <c r="J27" s="173">
        <f>J28</f>
        <v>0</v>
      </c>
      <c r="K27" s="8"/>
      <c r="L27" s="117"/>
    </row>
    <row r="28" spans="1:12" ht="19.5" customHeight="1" hidden="1">
      <c r="A28" s="56" t="s">
        <v>20</v>
      </c>
      <c r="B28" s="190" t="s">
        <v>111</v>
      </c>
      <c r="C28" s="14">
        <v>913</v>
      </c>
      <c r="D28" s="15" t="s">
        <v>178</v>
      </c>
      <c r="E28" s="15" t="s">
        <v>205</v>
      </c>
      <c r="F28" s="15"/>
      <c r="G28" s="14"/>
      <c r="H28" s="14">
        <v>120</v>
      </c>
      <c r="I28" s="33"/>
      <c r="J28" s="173"/>
      <c r="K28" s="8"/>
      <c r="L28" s="117"/>
    </row>
    <row r="29" spans="1:12" ht="26.25" customHeight="1" hidden="1">
      <c r="A29" s="56" t="s">
        <v>220</v>
      </c>
      <c r="B29" s="190" t="s">
        <v>226</v>
      </c>
      <c r="C29" s="14">
        <v>913</v>
      </c>
      <c r="D29" s="15" t="s">
        <v>178</v>
      </c>
      <c r="E29" s="15" t="s">
        <v>205</v>
      </c>
      <c r="F29" s="15"/>
      <c r="G29" s="14"/>
      <c r="H29" s="14">
        <v>200</v>
      </c>
      <c r="I29" s="33"/>
      <c r="J29" s="173">
        <f>J30</f>
        <v>0</v>
      </c>
      <c r="K29" s="8"/>
      <c r="L29" s="116"/>
    </row>
    <row r="30" spans="1:13" ht="28.5" customHeight="1" hidden="1">
      <c r="A30" s="56" t="s">
        <v>221</v>
      </c>
      <c r="B30" s="190" t="s">
        <v>105</v>
      </c>
      <c r="C30" s="19">
        <v>913</v>
      </c>
      <c r="D30" s="20" t="s">
        <v>178</v>
      </c>
      <c r="E30" s="20" t="s">
        <v>205</v>
      </c>
      <c r="F30" s="20"/>
      <c r="G30" s="19"/>
      <c r="H30" s="19">
        <v>240</v>
      </c>
      <c r="I30" s="8"/>
      <c r="J30" s="173"/>
      <c r="K30" s="8"/>
      <c r="L30" s="116"/>
      <c r="M30" s="108"/>
    </row>
    <row r="31" spans="1:19" ht="31.5">
      <c r="A31" s="67" t="s">
        <v>174</v>
      </c>
      <c r="B31" s="196" t="s">
        <v>181</v>
      </c>
      <c r="C31" s="29">
        <v>929</v>
      </c>
      <c r="D31" s="30"/>
      <c r="E31" s="68"/>
      <c r="F31" s="69"/>
      <c r="G31" s="29"/>
      <c r="H31" s="29"/>
      <c r="I31" s="70"/>
      <c r="J31" s="71">
        <f>J32</f>
        <v>5425.099999999999</v>
      </c>
      <c r="K31" s="9"/>
      <c r="L31" s="116"/>
      <c r="S31" s="165"/>
    </row>
    <row r="32" spans="1:12" ht="21" customHeight="1">
      <c r="A32" s="72" t="s">
        <v>12</v>
      </c>
      <c r="B32" s="194" t="s">
        <v>101</v>
      </c>
      <c r="C32" s="73">
        <v>929</v>
      </c>
      <c r="D32" s="74" t="s">
        <v>102</v>
      </c>
      <c r="E32" s="73"/>
      <c r="F32" s="74"/>
      <c r="G32" s="73"/>
      <c r="H32" s="73"/>
      <c r="I32" s="75"/>
      <c r="J32" s="75">
        <f>J33+J37</f>
        <v>5425.099999999999</v>
      </c>
      <c r="K32" s="11"/>
      <c r="L32" s="116"/>
    </row>
    <row r="33" spans="1:12" ht="26.25" customHeight="1">
      <c r="A33" s="76" t="s">
        <v>13</v>
      </c>
      <c r="B33" s="195" t="s">
        <v>14</v>
      </c>
      <c r="C33" s="77">
        <v>929</v>
      </c>
      <c r="D33" s="78" t="s">
        <v>15</v>
      </c>
      <c r="E33" s="77"/>
      <c r="F33" s="78"/>
      <c r="G33" s="77"/>
      <c r="H33" s="77"/>
      <c r="I33" s="79"/>
      <c r="J33" s="79">
        <f>J34</f>
        <v>1937.8</v>
      </c>
      <c r="K33" s="11"/>
      <c r="L33" s="116"/>
    </row>
    <row r="34" spans="1:12" ht="14.25" customHeight="1">
      <c r="A34" s="81" t="s">
        <v>16</v>
      </c>
      <c r="B34" s="93" t="s">
        <v>17</v>
      </c>
      <c r="C34" s="82">
        <v>929</v>
      </c>
      <c r="D34" s="83" t="s">
        <v>15</v>
      </c>
      <c r="E34" s="83" t="s">
        <v>206</v>
      </c>
      <c r="F34" s="83" t="s">
        <v>18</v>
      </c>
      <c r="G34" s="82">
        <v>210</v>
      </c>
      <c r="H34" s="82"/>
      <c r="I34" s="84"/>
      <c r="J34" s="84">
        <f>J35</f>
        <v>1937.8</v>
      </c>
      <c r="K34" s="25"/>
      <c r="L34" s="116"/>
    </row>
    <row r="35" spans="1:12" ht="48" customHeight="1">
      <c r="A35" s="56" t="s">
        <v>103</v>
      </c>
      <c r="B35" s="190" t="s">
        <v>109</v>
      </c>
      <c r="C35" s="14">
        <v>929</v>
      </c>
      <c r="D35" s="15" t="s">
        <v>15</v>
      </c>
      <c r="E35" s="15" t="s">
        <v>206</v>
      </c>
      <c r="F35" s="15"/>
      <c r="G35" s="14"/>
      <c r="H35" s="14">
        <v>100</v>
      </c>
      <c r="I35" s="33"/>
      <c r="J35" s="109">
        <f>J36</f>
        <v>1937.8</v>
      </c>
      <c r="K35" s="8"/>
      <c r="L35" s="116"/>
    </row>
    <row r="36" spans="1:12" ht="19.5" customHeight="1">
      <c r="A36" s="56" t="s">
        <v>20</v>
      </c>
      <c r="B36" s="190" t="s">
        <v>111</v>
      </c>
      <c r="C36" s="14">
        <v>929</v>
      </c>
      <c r="D36" s="15" t="s">
        <v>15</v>
      </c>
      <c r="E36" s="15" t="s">
        <v>206</v>
      </c>
      <c r="F36" s="15"/>
      <c r="G36" s="14"/>
      <c r="H36" s="14">
        <v>120</v>
      </c>
      <c r="I36" s="33"/>
      <c r="J36" s="109">
        <v>1937.8</v>
      </c>
      <c r="K36" s="8"/>
      <c r="L36" s="116"/>
    </row>
    <row r="37" spans="1:12" ht="39.75" customHeight="1">
      <c r="A37" s="80" t="s">
        <v>107</v>
      </c>
      <c r="B37" s="195" t="s">
        <v>58</v>
      </c>
      <c r="C37" s="77">
        <v>929</v>
      </c>
      <c r="D37" s="78" t="s">
        <v>21</v>
      </c>
      <c r="E37" s="77"/>
      <c r="F37" s="78"/>
      <c r="G37" s="77"/>
      <c r="H37" s="77"/>
      <c r="I37" s="79"/>
      <c r="J37" s="79">
        <f>J38+J41+J45+J56</f>
        <v>3487.2999999999997</v>
      </c>
      <c r="K37" s="11"/>
      <c r="L37" s="116"/>
    </row>
    <row r="38" spans="1:12" ht="27" customHeight="1">
      <c r="A38" s="85" t="s">
        <v>108</v>
      </c>
      <c r="B38" s="93" t="s">
        <v>24</v>
      </c>
      <c r="C38" s="82">
        <v>929</v>
      </c>
      <c r="D38" s="83" t="s">
        <v>21</v>
      </c>
      <c r="E38" s="83" t="s">
        <v>207</v>
      </c>
      <c r="F38" s="83" t="s">
        <v>23</v>
      </c>
      <c r="G38" s="82">
        <v>226</v>
      </c>
      <c r="H38" s="82"/>
      <c r="I38" s="86"/>
      <c r="J38" s="86">
        <f>J39</f>
        <v>1627.8</v>
      </c>
      <c r="K38" s="8"/>
      <c r="L38" s="116"/>
    </row>
    <row r="39" spans="1:12" ht="48" customHeight="1">
      <c r="A39" s="56" t="s">
        <v>110</v>
      </c>
      <c r="B39" s="190" t="s">
        <v>109</v>
      </c>
      <c r="C39" s="14">
        <v>929</v>
      </c>
      <c r="D39" s="15" t="s">
        <v>21</v>
      </c>
      <c r="E39" s="15" t="s">
        <v>207</v>
      </c>
      <c r="F39" s="15"/>
      <c r="G39" s="14"/>
      <c r="H39" s="14">
        <v>100</v>
      </c>
      <c r="I39" s="33"/>
      <c r="J39" s="109">
        <f>J40</f>
        <v>1627.8</v>
      </c>
      <c r="K39" s="8"/>
      <c r="L39" s="116"/>
    </row>
    <row r="40" spans="1:12" ht="18.75" customHeight="1">
      <c r="A40" s="57" t="s">
        <v>112</v>
      </c>
      <c r="B40" s="190" t="s">
        <v>111</v>
      </c>
      <c r="C40" s="19">
        <v>929</v>
      </c>
      <c r="D40" s="20" t="s">
        <v>21</v>
      </c>
      <c r="E40" s="20" t="s">
        <v>207</v>
      </c>
      <c r="F40" s="20" t="s">
        <v>23</v>
      </c>
      <c r="G40" s="19">
        <v>290</v>
      </c>
      <c r="H40" s="19">
        <v>120</v>
      </c>
      <c r="I40" s="8"/>
      <c r="J40" s="109">
        <v>1627.8</v>
      </c>
      <c r="K40" s="8"/>
      <c r="L40" s="116"/>
    </row>
    <row r="41" spans="1:12" ht="26.25" customHeight="1">
      <c r="A41" s="87" t="s">
        <v>113</v>
      </c>
      <c r="B41" s="93" t="s">
        <v>69</v>
      </c>
      <c r="C41" s="82">
        <v>929</v>
      </c>
      <c r="D41" s="83" t="s">
        <v>21</v>
      </c>
      <c r="E41" s="83" t="s">
        <v>208</v>
      </c>
      <c r="F41" s="83" t="s">
        <v>25</v>
      </c>
      <c r="G41" s="82"/>
      <c r="H41" s="82"/>
      <c r="I41" s="84"/>
      <c r="J41" s="84">
        <f>J43</f>
        <v>411.4</v>
      </c>
      <c r="K41" s="25"/>
      <c r="L41" s="116"/>
    </row>
    <row r="42" spans="1:12" ht="27" customHeight="1" hidden="1">
      <c r="A42" s="57"/>
      <c r="B42" s="21"/>
      <c r="C42" s="19">
        <v>929</v>
      </c>
      <c r="D42" s="20" t="s">
        <v>21</v>
      </c>
      <c r="E42" s="20"/>
      <c r="F42" s="20"/>
      <c r="G42" s="19">
        <v>210</v>
      </c>
      <c r="H42" s="19"/>
      <c r="I42" s="8"/>
      <c r="J42" s="8"/>
      <c r="K42" s="8"/>
      <c r="L42" s="116"/>
    </row>
    <row r="43" spans="1:12" ht="40.5" customHeight="1">
      <c r="A43" s="43" t="s">
        <v>114</v>
      </c>
      <c r="B43" s="190" t="s">
        <v>109</v>
      </c>
      <c r="C43" s="19">
        <v>929</v>
      </c>
      <c r="D43" s="20" t="s">
        <v>21</v>
      </c>
      <c r="E43" s="20" t="s">
        <v>208</v>
      </c>
      <c r="F43" s="20" t="s">
        <v>25</v>
      </c>
      <c r="G43" s="19">
        <v>212</v>
      </c>
      <c r="H43" s="19">
        <v>100</v>
      </c>
      <c r="I43" s="8"/>
      <c r="J43" s="109">
        <f>J44</f>
        <v>411.4</v>
      </c>
      <c r="K43" s="8"/>
      <c r="L43" s="116"/>
    </row>
    <row r="44" spans="1:12" ht="16.5" customHeight="1">
      <c r="A44" s="43" t="s">
        <v>115</v>
      </c>
      <c r="B44" s="190" t="s">
        <v>111</v>
      </c>
      <c r="C44" s="19">
        <v>929</v>
      </c>
      <c r="D44" s="20" t="s">
        <v>21</v>
      </c>
      <c r="E44" s="20" t="s">
        <v>208</v>
      </c>
      <c r="F44" s="20" t="s">
        <v>25</v>
      </c>
      <c r="G44" s="19">
        <v>212</v>
      </c>
      <c r="H44" s="19">
        <v>120</v>
      </c>
      <c r="I44" s="8"/>
      <c r="J44" s="109">
        <v>411.4</v>
      </c>
      <c r="K44" s="8"/>
      <c r="L44" s="116"/>
    </row>
    <row r="45" spans="1:12" ht="27.75" customHeight="1">
      <c r="A45" s="85" t="s">
        <v>116</v>
      </c>
      <c r="B45" s="93" t="s">
        <v>217</v>
      </c>
      <c r="C45" s="82">
        <v>929</v>
      </c>
      <c r="D45" s="83" t="s">
        <v>21</v>
      </c>
      <c r="E45" s="83" t="s">
        <v>209</v>
      </c>
      <c r="F45" s="83" t="s">
        <v>23</v>
      </c>
      <c r="G45" s="82"/>
      <c r="H45" s="82"/>
      <c r="I45" s="84"/>
      <c r="J45" s="84">
        <f>J46+J50</f>
        <v>1316.1</v>
      </c>
      <c r="K45" s="25"/>
      <c r="L45" s="116"/>
    </row>
    <row r="46" spans="1:12" ht="48" customHeight="1">
      <c r="A46" s="43" t="s">
        <v>117</v>
      </c>
      <c r="B46" s="190" t="s">
        <v>109</v>
      </c>
      <c r="C46" s="14">
        <v>929</v>
      </c>
      <c r="D46" s="15" t="s">
        <v>21</v>
      </c>
      <c r="E46" s="15" t="s">
        <v>209</v>
      </c>
      <c r="F46" s="15"/>
      <c r="G46" s="14"/>
      <c r="H46" s="14">
        <v>100</v>
      </c>
      <c r="I46" s="33"/>
      <c r="J46" s="109">
        <f>J47</f>
        <v>507.4</v>
      </c>
      <c r="K46" s="8"/>
      <c r="L46" s="116"/>
    </row>
    <row r="47" spans="1:12" ht="18.75" customHeight="1">
      <c r="A47" s="43" t="s">
        <v>118</v>
      </c>
      <c r="B47" s="190" t="s">
        <v>111</v>
      </c>
      <c r="C47" s="19">
        <v>929</v>
      </c>
      <c r="D47" s="20" t="s">
        <v>21</v>
      </c>
      <c r="E47" s="20" t="s">
        <v>209</v>
      </c>
      <c r="F47" s="20"/>
      <c r="G47" s="19"/>
      <c r="H47" s="19">
        <v>120</v>
      </c>
      <c r="I47" s="8"/>
      <c r="J47" s="109">
        <v>507.4</v>
      </c>
      <c r="K47" s="8"/>
      <c r="L47" s="116"/>
    </row>
    <row r="48" spans="1:12" ht="25.5" customHeight="1" hidden="1">
      <c r="A48" s="43" t="s">
        <v>90</v>
      </c>
      <c r="B48" s="190" t="s">
        <v>87</v>
      </c>
      <c r="C48" s="19">
        <v>929</v>
      </c>
      <c r="D48" s="20" t="s">
        <v>21</v>
      </c>
      <c r="E48" s="20"/>
      <c r="F48" s="20"/>
      <c r="G48" s="19"/>
      <c r="H48" s="19">
        <v>121</v>
      </c>
      <c r="I48" s="8"/>
      <c r="J48" s="109"/>
      <c r="K48" s="8"/>
      <c r="L48" s="116"/>
    </row>
    <row r="49" spans="1:12" ht="18.75" customHeight="1" hidden="1">
      <c r="A49" s="43" t="s">
        <v>91</v>
      </c>
      <c r="B49" s="190" t="s">
        <v>88</v>
      </c>
      <c r="C49" s="19">
        <v>929</v>
      </c>
      <c r="D49" s="20" t="s">
        <v>21</v>
      </c>
      <c r="E49" s="20"/>
      <c r="F49" s="20"/>
      <c r="G49" s="19"/>
      <c r="H49" s="19">
        <v>122</v>
      </c>
      <c r="I49" s="8"/>
      <c r="J49" s="109"/>
      <c r="K49" s="8"/>
      <c r="L49" s="116"/>
    </row>
    <row r="50" spans="1:12" ht="27.75" customHeight="1">
      <c r="A50" s="43" t="s">
        <v>360</v>
      </c>
      <c r="B50" s="190" t="s">
        <v>226</v>
      </c>
      <c r="C50" s="14">
        <v>929</v>
      </c>
      <c r="D50" s="15" t="s">
        <v>21</v>
      </c>
      <c r="E50" s="15" t="s">
        <v>209</v>
      </c>
      <c r="F50" s="15"/>
      <c r="G50" s="14"/>
      <c r="H50" s="14">
        <v>200</v>
      </c>
      <c r="I50" s="33"/>
      <c r="J50" s="109">
        <f>J51</f>
        <v>808.7</v>
      </c>
      <c r="K50" s="8"/>
      <c r="L50" s="116"/>
    </row>
    <row r="51" spans="1:16" ht="28.5" customHeight="1">
      <c r="A51" s="43" t="s">
        <v>361</v>
      </c>
      <c r="B51" s="190" t="s">
        <v>105</v>
      </c>
      <c r="C51" s="19">
        <v>929</v>
      </c>
      <c r="D51" s="20" t="s">
        <v>21</v>
      </c>
      <c r="E51" s="20" t="s">
        <v>209</v>
      </c>
      <c r="F51" s="20"/>
      <c r="G51" s="19"/>
      <c r="H51" s="19">
        <v>240</v>
      </c>
      <c r="I51" s="8"/>
      <c r="J51" s="109">
        <v>808.7</v>
      </c>
      <c r="K51" s="8"/>
      <c r="L51" s="116"/>
      <c r="M51" s="108"/>
      <c r="O51" s="3">
        <v>3000</v>
      </c>
      <c r="P51" s="37">
        <f>-327.2+10</f>
        <v>-317.2</v>
      </c>
    </row>
    <row r="52" spans="1:12" ht="24" customHeight="1" hidden="1">
      <c r="A52" s="43" t="s">
        <v>92</v>
      </c>
      <c r="B52" s="190" t="s">
        <v>75</v>
      </c>
      <c r="C52" s="19">
        <v>929</v>
      </c>
      <c r="D52" s="20" t="s">
        <v>21</v>
      </c>
      <c r="E52" s="20" t="s">
        <v>22</v>
      </c>
      <c r="F52" s="20"/>
      <c r="G52" s="19"/>
      <c r="H52" s="19">
        <v>242</v>
      </c>
      <c r="I52" s="8"/>
      <c r="J52" s="8"/>
      <c r="K52" s="8"/>
      <c r="L52" s="116"/>
    </row>
    <row r="53" spans="1:12" ht="16.5" customHeight="1" hidden="1">
      <c r="A53" s="43" t="s">
        <v>93</v>
      </c>
      <c r="B53" s="190" t="s">
        <v>89</v>
      </c>
      <c r="C53" s="19">
        <v>929</v>
      </c>
      <c r="D53" s="20" t="s">
        <v>21</v>
      </c>
      <c r="E53" s="20" t="s">
        <v>22</v>
      </c>
      <c r="F53" s="15" t="s">
        <v>23</v>
      </c>
      <c r="G53" s="14">
        <v>210</v>
      </c>
      <c r="H53" s="14">
        <v>244</v>
      </c>
      <c r="I53" s="33"/>
      <c r="J53" s="8"/>
      <c r="K53" s="8"/>
      <c r="L53" s="116"/>
    </row>
    <row r="54" spans="1:16" s="35" customFormat="1" ht="66.75" customHeight="1" hidden="1">
      <c r="A54" s="54" t="s">
        <v>81</v>
      </c>
      <c r="B54" s="27" t="s">
        <v>100</v>
      </c>
      <c r="C54" s="4">
        <v>929</v>
      </c>
      <c r="D54" s="10" t="s">
        <v>76</v>
      </c>
      <c r="E54" s="10" t="s">
        <v>79</v>
      </c>
      <c r="F54" s="10" t="s">
        <v>23</v>
      </c>
      <c r="G54" s="4"/>
      <c r="H54" s="4"/>
      <c r="I54" s="12"/>
      <c r="J54" s="13">
        <f>J55</f>
        <v>0</v>
      </c>
      <c r="K54" s="13"/>
      <c r="L54" s="118"/>
      <c r="M54" s="63"/>
      <c r="P54" s="126"/>
    </row>
    <row r="55" spans="1:12" ht="18.75" customHeight="1" hidden="1">
      <c r="A55" s="43" t="s">
        <v>82</v>
      </c>
      <c r="B55" s="190" t="s">
        <v>95</v>
      </c>
      <c r="C55" s="19">
        <v>929</v>
      </c>
      <c r="D55" s="20" t="s">
        <v>76</v>
      </c>
      <c r="E55" s="20" t="s">
        <v>79</v>
      </c>
      <c r="F55" s="20"/>
      <c r="G55" s="19"/>
      <c r="H55" s="19">
        <v>240</v>
      </c>
      <c r="I55" s="8"/>
      <c r="J55" s="8"/>
      <c r="K55" s="8"/>
      <c r="L55" s="116"/>
    </row>
    <row r="56" spans="1:16" s="34" customFormat="1" ht="39.75" customHeight="1">
      <c r="A56" s="81" t="s">
        <v>362</v>
      </c>
      <c r="B56" s="94" t="s">
        <v>70</v>
      </c>
      <c r="C56" s="83" t="s">
        <v>35</v>
      </c>
      <c r="D56" s="83" t="s">
        <v>21</v>
      </c>
      <c r="E56" s="83" t="s">
        <v>403</v>
      </c>
      <c r="F56" s="83"/>
      <c r="G56" s="83"/>
      <c r="H56" s="83"/>
      <c r="I56" s="84"/>
      <c r="J56" s="84">
        <f>J57</f>
        <v>132</v>
      </c>
      <c r="K56" s="25"/>
      <c r="L56" s="116"/>
      <c r="M56" s="62"/>
      <c r="P56" s="127"/>
    </row>
    <row r="57" spans="1:12" ht="20.25" customHeight="1">
      <c r="A57" s="56" t="s">
        <v>363</v>
      </c>
      <c r="B57" s="190" t="s">
        <v>119</v>
      </c>
      <c r="C57" s="14">
        <v>929</v>
      </c>
      <c r="D57" s="15" t="s">
        <v>21</v>
      </c>
      <c r="E57" s="15" t="s">
        <v>403</v>
      </c>
      <c r="F57" s="15" t="s">
        <v>23</v>
      </c>
      <c r="G57" s="14">
        <v>210</v>
      </c>
      <c r="H57" s="14">
        <v>800</v>
      </c>
      <c r="I57" s="33"/>
      <c r="J57" s="109">
        <f>J58</f>
        <v>132</v>
      </c>
      <c r="K57" s="8"/>
      <c r="L57" s="116"/>
    </row>
    <row r="58" spans="1:16" s="34" customFormat="1" ht="14.25" customHeight="1">
      <c r="A58" s="49" t="s">
        <v>364</v>
      </c>
      <c r="B58" s="190" t="s">
        <v>96</v>
      </c>
      <c r="C58" s="20" t="s">
        <v>35</v>
      </c>
      <c r="D58" s="20" t="s">
        <v>21</v>
      </c>
      <c r="E58" s="20" t="s">
        <v>403</v>
      </c>
      <c r="F58" s="20">
        <v>197</v>
      </c>
      <c r="G58" s="20">
        <v>240</v>
      </c>
      <c r="H58" s="20" t="s">
        <v>98</v>
      </c>
      <c r="I58" s="8"/>
      <c r="J58" s="109">
        <f>12*11</f>
        <v>132</v>
      </c>
      <c r="K58" s="8"/>
      <c r="L58" s="116"/>
      <c r="M58" s="62"/>
      <c r="P58" s="127"/>
    </row>
    <row r="59" spans="1:16" s="34" customFormat="1" ht="32.25" customHeight="1">
      <c r="A59" s="67" t="s">
        <v>106</v>
      </c>
      <c r="B59" s="196" t="s">
        <v>60</v>
      </c>
      <c r="C59" s="29">
        <v>965</v>
      </c>
      <c r="D59" s="69"/>
      <c r="E59" s="69"/>
      <c r="F59" s="69"/>
      <c r="G59" s="68"/>
      <c r="H59" s="68"/>
      <c r="I59" s="88"/>
      <c r="J59" s="210">
        <f>J60+J96+J115+J133+J202+J232+J240+J261+J270+J186+J197</f>
        <v>317279.2</v>
      </c>
      <c r="K59" s="8"/>
      <c r="L59" s="116"/>
      <c r="M59" s="62"/>
      <c r="P59" s="127"/>
    </row>
    <row r="60" spans="1:12" ht="21" customHeight="1">
      <c r="A60" s="72" t="s">
        <v>12</v>
      </c>
      <c r="B60" s="194" t="s">
        <v>101</v>
      </c>
      <c r="C60" s="73">
        <v>965</v>
      </c>
      <c r="D60" s="74" t="s">
        <v>102</v>
      </c>
      <c r="E60" s="73"/>
      <c r="F60" s="74"/>
      <c r="G60" s="73"/>
      <c r="H60" s="73"/>
      <c r="I60" s="75"/>
      <c r="J60" s="75">
        <f>J61+J79+J83</f>
        <v>66113.5</v>
      </c>
      <c r="K60" s="11"/>
      <c r="L60" s="116"/>
    </row>
    <row r="61" spans="1:20" ht="39" customHeight="1">
      <c r="A61" s="92" t="s">
        <v>13</v>
      </c>
      <c r="B61" s="195" t="s">
        <v>411</v>
      </c>
      <c r="C61" s="77">
        <v>965</v>
      </c>
      <c r="D61" s="78" t="s">
        <v>26</v>
      </c>
      <c r="E61" s="89"/>
      <c r="F61" s="89" t="s">
        <v>25</v>
      </c>
      <c r="G61" s="90">
        <v>213</v>
      </c>
      <c r="H61" s="90"/>
      <c r="I61" s="79"/>
      <c r="J61" s="91">
        <f>J62+J65+J74</f>
        <v>65890.9</v>
      </c>
      <c r="K61" s="11"/>
      <c r="L61" s="116"/>
      <c r="R61" s="165"/>
      <c r="S61" s="165"/>
      <c r="T61" s="165"/>
    </row>
    <row r="62" spans="1:18" ht="29.25" customHeight="1">
      <c r="A62" s="81" t="s">
        <v>16</v>
      </c>
      <c r="B62" s="93" t="s">
        <v>27</v>
      </c>
      <c r="C62" s="82">
        <v>965</v>
      </c>
      <c r="D62" s="83" t="s">
        <v>26</v>
      </c>
      <c r="E62" s="83" t="s">
        <v>210</v>
      </c>
      <c r="F62" s="83" t="s">
        <v>28</v>
      </c>
      <c r="G62" s="82"/>
      <c r="H62" s="82"/>
      <c r="I62" s="84"/>
      <c r="J62" s="84">
        <f>J63</f>
        <v>1937.8</v>
      </c>
      <c r="K62" s="39"/>
      <c r="L62" s="116"/>
      <c r="R62" s="165"/>
    </row>
    <row r="63" spans="1:12" ht="48" customHeight="1">
      <c r="A63" s="49" t="s">
        <v>103</v>
      </c>
      <c r="B63" s="190" t="s">
        <v>109</v>
      </c>
      <c r="C63" s="14">
        <v>965</v>
      </c>
      <c r="D63" s="15" t="s">
        <v>26</v>
      </c>
      <c r="E63" s="15" t="s">
        <v>210</v>
      </c>
      <c r="F63" s="15"/>
      <c r="G63" s="14"/>
      <c r="H63" s="14">
        <v>100</v>
      </c>
      <c r="I63" s="33"/>
      <c r="J63" s="109">
        <f>J64</f>
        <v>1937.8</v>
      </c>
      <c r="K63" s="8"/>
      <c r="L63" s="116"/>
    </row>
    <row r="64" spans="1:12" ht="17.25" customHeight="1">
      <c r="A64" s="55" t="s">
        <v>20</v>
      </c>
      <c r="B64" s="190" t="s">
        <v>111</v>
      </c>
      <c r="C64" s="14">
        <v>965</v>
      </c>
      <c r="D64" s="15" t="s">
        <v>26</v>
      </c>
      <c r="E64" s="15" t="s">
        <v>210</v>
      </c>
      <c r="F64" s="15" t="s">
        <v>28</v>
      </c>
      <c r="G64" s="14">
        <v>210</v>
      </c>
      <c r="H64" s="14">
        <v>120</v>
      </c>
      <c r="I64" s="33"/>
      <c r="J64" s="109">
        <v>1937.8</v>
      </c>
      <c r="K64" s="11"/>
      <c r="L64" s="116"/>
    </row>
    <row r="65" spans="1:12" ht="29.25" customHeight="1">
      <c r="A65" s="81" t="s">
        <v>137</v>
      </c>
      <c r="B65" s="93" t="s">
        <v>29</v>
      </c>
      <c r="C65" s="82">
        <v>965</v>
      </c>
      <c r="D65" s="83" t="s">
        <v>26</v>
      </c>
      <c r="E65" s="83" t="s">
        <v>211</v>
      </c>
      <c r="F65" s="83" t="s">
        <v>23</v>
      </c>
      <c r="G65" s="82"/>
      <c r="H65" s="82"/>
      <c r="I65" s="84"/>
      <c r="J65" s="84">
        <f>J66+J70</f>
        <v>56455.7</v>
      </c>
      <c r="K65" s="25"/>
      <c r="L65" s="116"/>
    </row>
    <row r="66" spans="1:12" ht="48" customHeight="1">
      <c r="A66" s="49" t="s">
        <v>138</v>
      </c>
      <c r="B66" s="190" t="s">
        <v>109</v>
      </c>
      <c r="C66" s="14">
        <v>965</v>
      </c>
      <c r="D66" s="15" t="s">
        <v>26</v>
      </c>
      <c r="E66" s="15" t="s">
        <v>211</v>
      </c>
      <c r="F66" s="15"/>
      <c r="G66" s="14"/>
      <c r="H66" s="14">
        <v>100</v>
      </c>
      <c r="I66" s="33"/>
      <c r="J66" s="109">
        <f>J67</f>
        <v>51028.1</v>
      </c>
      <c r="K66" s="8"/>
      <c r="L66" s="116"/>
    </row>
    <row r="67" spans="1:16" s="147" customFormat="1" ht="18.75" customHeight="1">
      <c r="A67" s="142" t="s">
        <v>139</v>
      </c>
      <c r="B67" s="197" t="s">
        <v>111</v>
      </c>
      <c r="C67" s="144">
        <v>965</v>
      </c>
      <c r="D67" s="145" t="s">
        <v>26</v>
      </c>
      <c r="E67" s="145" t="s">
        <v>211</v>
      </c>
      <c r="F67" s="145"/>
      <c r="G67" s="144"/>
      <c r="H67" s="144">
        <v>120</v>
      </c>
      <c r="I67" s="109"/>
      <c r="J67" s="109">
        <v>51028.1</v>
      </c>
      <c r="K67" s="109"/>
      <c r="L67" s="116"/>
      <c r="M67" s="146"/>
      <c r="P67" s="148"/>
    </row>
    <row r="68" spans="1:12" ht="26.25" customHeight="1" hidden="1">
      <c r="A68" s="56"/>
      <c r="B68" s="190" t="s">
        <v>87</v>
      </c>
      <c r="C68" s="14">
        <v>965</v>
      </c>
      <c r="D68" s="15" t="s">
        <v>26</v>
      </c>
      <c r="E68" s="15" t="s">
        <v>211</v>
      </c>
      <c r="F68" s="15" t="s">
        <v>23</v>
      </c>
      <c r="G68" s="14">
        <v>210</v>
      </c>
      <c r="H68" s="14">
        <v>121</v>
      </c>
      <c r="I68" s="33"/>
      <c r="J68" s="110"/>
      <c r="K68" s="8"/>
      <c r="L68" s="116"/>
    </row>
    <row r="69" spans="1:12" ht="16.5" customHeight="1" hidden="1">
      <c r="A69" s="56"/>
      <c r="B69" s="190" t="s">
        <v>88</v>
      </c>
      <c r="C69" s="14">
        <v>965</v>
      </c>
      <c r="D69" s="15" t="s">
        <v>26</v>
      </c>
      <c r="E69" s="15" t="s">
        <v>211</v>
      </c>
      <c r="F69" s="15" t="s">
        <v>23</v>
      </c>
      <c r="G69" s="14">
        <v>210</v>
      </c>
      <c r="H69" s="14">
        <v>122</v>
      </c>
      <c r="I69" s="33"/>
      <c r="J69" s="110"/>
      <c r="K69" s="8"/>
      <c r="L69" s="116"/>
    </row>
    <row r="70" spans="1:12" ht="29.25" customHeight="1">
      <c r="A70" s="43" t="s">
        <v>140</v>
      </c>
      <c r="B70" s="190" t="s">
        <v>226</v>
      </c>
      <c r="C70" s="14">
        <v>965</v>
      </c>
      <c r="D70" s="15" t="s">
        <v>26</v>
      </c>
      <c r="E70" s="15" t="s">
        <v>211</v>
      </c>
      <c r="F70" s="15"/>
      <c r="G70" s="14"/>
      <c r="H70" s="14">
        <v>200</v>
      </c>
      <c r="I70" s="33"/>
      <c r="J70" s="109">
        <f>J71</f>
        <v>5427.6</v>
      </c>
      <c r="K70" s="8"/>
      <c r="L70" s="116"/>
    </row>
    <row r="71" spans="1:16" s="147" customFormat="1" ht="27" customHeight="1">
      <c r="A71" s="142" t="s">
        <v>141</v>
      </c>
      <c r="B71" s="197" t="s">
        <v>105</v>
      </c>
      <c r="C71" s="144">
        <v>965</v>
      </c>
      <c r="D71" s="145" t="s">
        <v>26</v>
      </c>
      <c r="E71" s="145" t="s">
        <v>211</v>
      </c>
      <c r="F71" s="145"/>
      <c r="G71" s="144"/>
      <c r="H71" s="144">
        <v>240</v>
      </c>
      <c r="I71" s="109"/>
      <c r="J71" s="109">
        <f>3865.2+1562.4</f>
        <v>5427.6</v>
      </c>
      <c r="K71" s="109"/>
      <c r="L71" s="116"/>
      <c r="M71" s="146">
        <v>-100</v>
      </c>
      <c r="P71" s="148"/>
    </row>
    <row r="72" spans="1:12" ht="21" customHeight="1" hidden="1">
      <c r="A72" s="43"/>
      <c r="B72" s="190" t="s">
        <v>75</v>
      </c>
      <c r="C72" s="14">
        <v>965</v>
      </c>
      <c r="D72" s="15" t="s">
        <v>26</v>
      </c>
      <c r="E72" s="15" t="s">
        <v>211</v>
      </c>
      <c r="F72" s="15" t="s">
        <v>23</v>
      </c>
      <c r="G72" s="14">
        <v>210</v>
      </c>
      <c r="H72" s="14">
        <v>242</v>
      </c>
      <c r="I72" s="33"/>
      <c r="J72" s="8"/>
      <c r="K72" s="8"/>
      <c r="L72" s="116"/>
    </row>
    <row r="73" spans="1:12" ht="16.5" customHeight="1" hidden="1">
      <c r="A73" s="43"/>
      <c r="B73" s="190" t="s">
        <v>89</v>
      </c>
      <c r="C73" s="14">
        <v>965</v>
      </c>
      <c r="D73" s="15" t="s">
        <v>26</v>
      </c>
      <c r="E73" s="15" t="s">
        <v>211</v>
      </c>
      <c r="F73" s="15" t="s">
        <v>23</v>
      </c>
      <c r="G73" s="14">
        <v>210</v>
      </c>
      <c r="H73" s="14">
        <v>244</v>
      </c>
      <c r="I73" s="33"/>
      <c r="J73" s="8"/>
      <c r="K73" s="8"/>
      <c r="L73" s="116"/>
    </row>
    <row r="74" spans="1:12" ht="53.25" customHeight="1">
      <c r="A74" s="81" t="s">
        <v>142</v>
      </c>
      <c r="B74" s="93" t="s">
        <v>194</v>
      </c>
      <c r="C74" s="82">
        <v>965</v>
      </c>
      <c r="D74" s="83" t="s">
        <v>26</v>
      </c>
      <c r="E74" s="83" t="s">
        <v>214</v>
      </c>
      <c r="F74" s="82"/>
      <c r="G74" s="82"/>
      <c r="H74" s="82"/>
      <c r="I74" s="84"/>
      <c r="J74" s="84">
        <f>J75+J77</f>
        <v>7497.4</v>
      </c>
      <c r="K74" s="25"/>
      <c r="L74" s="116"/>
    </row>
    <row r="75" spans="1:12" ht="48" customHeight="1">
      <c r="A75" s="56" t="s">
        <v>235</v>
      </c>
      <c r="B75" s="190" t="s">
        <v>109</v>
      </c>
      <c r="C75" s="14">
        <v>965</v>
      </c>
      <c r="D75" s="15" t="s">
        <v>26</v>
      </c>
      <c r="E75" s="15" t="s">
        <v>214</v>
      </c>
      <c r="F75" s="15"/>
      <c r="G75" s="14"/>
      <c r="H75" s="14">
        <v>100</v>
      </c>
      <c r="I75" s="33"/>
      <c r="J75" s="8">
        <f>J76</f>
        <v>7196</v>
      </c>
      <c r="K75" s="8"/>
      <c r="L75" s="116"/>
    </row>
    <row r="76" spans="1:16" s="147" customFormat="1" ht="18.75" customHeight="1">
      <c r="A76" s="142" t="s">
        <v>143</v>
      </c>
      <c r="B76" s="197" t="s">
        <v>111</v>
      </c>
      <c r="C76" s="144">
        <v>965</v>
      </c>
      <c r="D76" s="145" t="s">
        <v>26</v>
      </c>
      <c r="E76" s="145" t="s">
        <v>214</v>
      </c>
      <c r="F76" s="145"/>
      <c r="G76" s="144"/>
      <c r="H76" s="144">
        <v>120</v>
      </c>
      <c r="I76" s="109"/>
      <c r="J76" s="109">
        <v>7196</v>
      </c>
      <c r="K76" s="109"/>
      <c r="L76" s="116"/>
      <c r="M76" s="146"/>
      <c r="P76" s="148"/>
    </row>
    <row r="77" spans="1:12" ht="26.25" customHeight="1">
      <c r="A77" s="43" t="s">
        <v>236</v>
      </c>
      <c r="B77" s="190" t="s">
        <v>226</v>
      </c>
      <c r="C77" s="14">
        <v>965</v>
      </c>
      <c r="D77" s="20" t="s">
        <v>26</v>
      </c>
      <c r="E77" s="20" t="s">
        <v>214</v>
      </c>
      <c r="F77" s="15"/>
      <c r="G77" s="14"/>
      <c r="H77" s="14">
        <v>200</v>
      </c>
      <c r="I77" s="33"/>
      <c r="J77" s="8">
        <f>J78</f>
        <v>301.4</v>
      </c>
      <c r="K77" s="8"/>
      <c r="L77" s="116"/>
    </row>
    <row r="78" spans="1:16" s="147" customFormat="1" ht="27" customHeight="1">
      <c r="A78" s="142" t="s">
        <v>237</v>
      </c>
      <c r="B78" s="197" t="s">
        <v>105</v>
      </c>
      <c r="C78" s="144">
        <v>965</v>
      </c>
      <c r="D78" s="145" t="s">
        <v>26</v>
      </c>
      <c r="E78" s="145" t="s">
        <v>214</v>
      </c>
      <c r="F78" s="145"/>
      <c r="G78" s="144"/>
      <c r="H78" s="144">
        <v>240</v>
      </c>
      <c r="I78" s="109"/>
      <c r="J78" s="109">
        <f>280.4+21</f>
        <v>301.4</v>
      </c>
      <c r="K78" s="109"/>
      <c r="L78" s="116"/>
      <c r="M78" s="146"/>
      <c r="P78" s="148"/>
    </row>
    <row r="79" spans="1:12" ht="12" customHeight="1">
      <c r="A79" s="92" t="s">
        <v>107</v>
      </c>
      <c r="B79" s="195" t="s">
        <v>31</v>
      </c>
      <c r="C79" s="77">
        <v>965</v>
      </c>
      <c r="D79" s="78" t="s">
        <v>61</v>
      </c>
      <c r="E79" s="78"/>
      <c r="F79" s="78" t="s">
        <v>32</v>
      </c>
      <c r="G79" s="77"/>
      <c r="H79" s="77"/>
      <c r="I79" s="79"/>
      <c r="J79" s="79">
        <f>J80</f>
        <v>50</v>
      </c>
      <c r="K79" s="11"/>
      <c r="L79" s="116"/>
    </row>
    <row r="80" spans="1:12" ht="12" customHeight="1">
      <c r="A80" s="81" t="s">
        <v>108</v>
      </c>
      <c r="B80" s="93" t="s">
        <v>33</v>
      </c>
      <c r="C80" s="82">
        <v>965</v>
      </c>
      <c r="D80" s="83" t="s">
        <v>61</v>
      </c>
      <c r="E80" s="83" t="s">
        <v>404</v>
      </c>
      <c r="F80" s="83" t="s">
        <v>32</v>
      </c>
      <c r="G80" s="82">
        <v>290</v>
      </c>
      <c r="H80" s="82"/>
      <c r="I80" s="84"/>
      <c r="J80" s="84">
        <f>J81</f>
        <v>50</v>
      </c>
      <c r="K80" s="25"/>
      <c r="L80" s="116"/>
    </row>
    <row r="81" spans="1:12" ht="20.25" customHeight="1">
      <c r="A81" s="56" t="s">
        <v>110</v>
      </c>
      <c r="B81" s="190" t="s">
        <v>119</v>
      </c>
      <c r="C81" s="14">
        <v>965</v>
      </c>
      <c r="D81" s="15" t="s">
        <v>61</v>
      </c>
      <c r="E81" s="15" t="s">
        <v>404</v>
      </c>
      <c r="F81" s="15" t="s">
        <v>23</v>
      </c>
      <c r="G81" s="14">
        <v>210</v>
      </c>
      <c r="H81" s="14">
        <v>800</v>
      </c>
      <c r="I81" s="33"/>
      <c r="J81" s="8">
        <f>J82</f>
        <v>50</v>
      </c>
      <c r="K81" s="8"/>
      <c r="L81" s="116"/>
    </row>
    <row r="82" spans="1:12" ht="15" customHeight="1">
      <c r="A82" s="55" t="s">
        <v>144</v>
      </c>
      <c r="B82" s="21" t="s">
        <v>71</v>
      </c>
      <c r="C82" s="19">
        <v>965</v>
      </c>
      <c r="D82" s="20" t="s">
        <v>61</v>
      </c>
      <c r="E82" s="20" t="s">
        <v>404</v>
      </c>
      <c r="F82" s="20"/>
      <c r="G82" s="19"/>
      <c r="H82" s="20" t="s">
        <v>72</v>
      </c>
      <c r="I82" s="33"/>
      <c r="J82" s="8">
        <v>50</v>
      </c>
      <c r="K82" s="8"/>
      <c r="L82" s="116"/>
    </row>
    <row r="83" spans="1:12" ht="18" customHeight="1">
      <c r="A83" s="92" t="s">
        <v>145</v>
      </c>
      <c r="B83" s="195" t="s">
        <v>34</v>
      </c>
      <c r="C83" s="90">
        <v>965</v>
      </c>
      <c r="D83" s="78" t="s">
        <v>59</v>
      </c>
      <c r="E83" s="89"/>
      <c r="F83" s="89"/>
      <c r="G83" s="90"/>
      <c r="H83" s="89"/>
      <c r="I83" s="79"/>
      <c r="J83" s="79">
        <f>J87+J90+J84+J93</f>
        <v>172.6</v>
      </c>
      <c r="K83" s="11"/>
      <c r="L83" s="116"/>
    </row>
    <row r="84" spans="1:12" ht="27.75" customHeight="1">
      <c r="A84" s="81" t="s">
        <v>242</v>
      </c>
      <c r="B84" s="93" t="s">
        <v>74</v>
      </c>
      <c r="C84" s="82">
        <v>965</v>
      </c>
      <c r="D84" s="83" t="s">
        <v>59</v>
      </c>
      <c r="E84" s="83" t="s">
        <v>388</v>
      </c>
      <c r="F84" s="82"/>
      <c r="G84" s="82"/>
      <c r="H84" s="82"/>
      <c r="I84" s="84"/>
      <c r="J84" s="84">
        <f>J85</f>
        <v>100</v>
      </c>
      <c r="K84" s="25"/>
      <c r="L84" s="116"/>
    </row>
    <row r="85" spans="1:12" ht="17.25" customHeight="1">
      <c r="A85" s="57" t="s">
        <v>243</v>
      </c>
      <c r="B85" s="190" t="s">
        <v>226</v>
      </c>
      <c r="C85" s="14">
        <v>965</v>
      </c>
      <c r="D85" s="15" t="s">
        <v>59</v>
      </c>
      <c r="E85" s="15" t="s">
        <v>388</v>
      </c>
      <c r="F85" s="15"/>
      <c r="G85" s="14"/>
      <c r="H85" s="14">
        <v>200</v>
      </c>
      <c r="I85" s="33"/>
      <c r="J85" s="109">
        <f>J86</f>
        <v>100</v>
      </c>
      <c r="K85" s="8"/>
      <c r="L85" s="116"/>
    </row>
    <row r="86" spans="1:12" ht="27.75" customHeight="1">
      <c r="A86" s="55" t="s">
        <v>244</v>
      </c>
      <c r="B86" s="190" t="s">
        <v>105</v>
      </c>
      <c r="C86" s="20">
        <v>965</v>
      </c>
      <c r="D86" s="20" t="s">
        <v>59</v>
      </c>
      <c r="E86" s="20" t="s">
        <v>388</v>
      </c>
      <c r="F86" s="20">
        <v>197</v>
      </c>
      <c r="G86" s="20">
        <v>242</v>
      </c>
      <c r="H86" s="20" t="s">
        <v>97</v>
      </c>
      <c r="I86" s="33"/>
      <c r="J86" s="109">
        <v>100</v>
      </c>
      <c r="K86" s="8"/>
      <c r="L86" s="116"/>
    </row>
    <row r="87" spans="1:12" ht="50.25" customHeight="1">
      <c r="A87" s="81" t="s">
        <v>245</v>
      </c>
      <c r="B87" s="93" t="s">
        <v>434</v>
      </c>
      <c r="C87" s="82">
        <v>965</v>
      </c>
      <c r="D87" s="83" t="s">
        <v>59</v>
      </c>
      <c r="E87" s="83" t="s">
        <v>405</v>
      </c>
      <c r="F87" s="82"/>
      <c r="G87" s="82"/>
      <c r="H87" s="82"/>
      <c r="I87" s="86"/>
      <c r="J87" s="86">
        <f>J88</f>
        <v>9.6</v>
      </c>
      <c r="K87" s="8"/>
      <c r="L87" s="116"/>
    </row>
    <row r="88" spans="1:12" ht="27.75" customHeight="1">
      <c r="A88" s="43" t="s">
        <v>246</v>
      </c>
      <c r="B88" s="190" t="s">
        <v>226</v>
      </c>
      <c r="C88" s="14">
        <v>965</v>
      </c>
      <c r="D88" s="15" t="s">
        <v>59</v>
      </c>
      <c r="E88" s="15" t="s">
        <v>405</v>
      </c>
      <c r="F88" s="15"/>
      <c r="G88" s="14"/>
      <c r="H88" s="14">
        <v>200</v>
      </c>
      <c r="I88" s="33"/>
      <c r="J88" s="8">
        <f>J89</f>
        <v>9.6</v>
      </c>
      <c r="K88" s="8"/>
      <c r="L88" s="116"/>
    </row>
    <row r="89" spans="1:12" ht="28.5" customHeight="1">
      <c r="A89" s="55" t="s">
        <v>247</v>
      </c>
      <c r="B89" s="190" t="s">
        <v>105</v>
      </c>
      <c r="C89" s="19">
        <v>965</v>
      </c>
      <c r="D89" s="20" t="s">
        <v>59</v>
      </c>
      <c r="E89" s="20" t="s">
        <v>405</v>
      </c>
      <c r="F89" s="20"/>
      <c r="G89" s="19"/>
      <c r="H89" s="19">
        <v>240</v>
      </c>
      <c r="I89" s="8"/>
      <c r="J89" s="109">
        <v>9.6</v>
      </c>
      <c r="K89" s="8"/>
      <c r="L89" s="116"/>
    </row>
    <row r="90" spans="1:16" s="34" customFormat="1" ht="27.75" customHeight="1">
      <c r="A90" s="81" t="s">
        <v>248</v>
      </c>
      <c r="B90" s="93" t="s">
        <v>224</v>
      </c>
      <c r="C90" s="82">
        <v>965</v>
      </c>
      <c r="D90" s="83" t="s">
        <v>59</v>
      </c>
      <c r="E90" s="83" t="s">
        <v>389</v>
      </c>
      <c r="F90" s="82"/>
      <c r="G90" s="82"/>
      <c r="H90" s="130"/>
      <c r="I90" s="131"/>
      <c r="J90" s="131">
        <f>J91</f>
        <v>63</v>
      </c>
      <c r="K90" s="8"/>
      <c r="L90" s="116"/>
      <c r="M90" s="62"/>
      <c r="P90" s="127"/>
    </row>
    <row r="91" spans="1:16" s="34" customFormat="1" ht="27.75" customHeight="1">
      <c r="A91" s="43" t="s">
        <v>249</v>
      </c>
      <c r="B91" s="190" t="s">
        <v>226</v>
      </c>
      <c r="C91" s="14">
        <v>965</v>
      </c>
      <c r="D91" s="15" t="s">
        <v>59</v>
      </c>
      <c r="E91" s="15" t="s">
        <v>389</v>
      </c>
      <c r="F91" s="15"/>
      <c r="G91" s="14"/>
      <c r="H91" s="14">
        <v>200</v>
      </c>
      <c r="I91" s="33"/>
      <c r="J91" s="8">
        <f>J92</f>
        <v>63</v>
      </c>
      <c r="K91" s="8"/>
      <c r="L91" s="116"/>
      <c r="M91" s="62"/>
      <c r="P91" s="127"/>
    </row>
    <row r="92" spans="1:16" s="34" customFormat="1" ht="27.75" customHeight="1">
      <c r="A92" s="55" t="s">
        <v>250</v>
      </c>
      <c r="B92" s="190" t="s">
        <v>105</v>
      </c>
      <c r="C92" s="20">
        <v>965</v>
      </c>
      <c r="D92" s="20" t="s">
        <v>59</v>
      </c>
      <c r="E92" s="20" t="s">
        <v>389</v>
      </c>
      <c r="F92" s="20">
        <v>197</v>
      </c>
      <c r="G92" s="20">
        <v>242</v>
      </c>
      <c r="H92" s="20" t="s">
        <v>97</v>
      </c>
      <c r="I92" s="33"/>
      <c r="J92" s="109">
        <v>63</v>
      </c>
      <c r="K92" s="8"/>
      <c r="L92" s="116"/>
      <c r="M92" s="62"/>
      <c r="P92" s="127"/>
    </row>
    <row r="93" spans="1:16" s="34" customFormat="1" ht="27.75" customHeight="1" hidden="1">
      <c r="A93" s="81" t="s">
        <v>383</v>
      </c>
      <c r="B93" s="93" t="s">
        <v>385</v>
      </c>
      <c r="C93" s="82">
        <v>965</v>
      </c>
      <c r="D93" s="83" t="s">
        <v>59</v>
      </c>
      <c r="E93" s="83" t="s">
        <v>433</v>
      </c>
      <c r="F93" s="82"/>
      <c r="G93" s="82"/>
      <c r="H93" s="130"/>
      <c r="I93" s="131"/>
      <c r="J93" s="168">
        <f>J94</f>
        <v>0</v>
      </c>
      <c r="K93" s="8"/>
      <c r="L93" s="116"/>
      <c r="M93" s="62"/>
      <c r="P93" s="127"/>
    </row>
    <row r="94" spans="1:16" s="34" customFormat="1" ht="27.75" customHeight="1" hidden="1">
      <c r="A94" s="43" t="s">
        <v>384</v>
      </c>
      <c r="B94" s="190" t="s">
        <v>119</v>
      </c>
      <c r="C94" s="14">
        <v>965</v>
      </c>
      <c r="D94" s="15" t="s">
        <v>59</v>
      </c>
      <c r="E94" s="15" t="s">
        <v>433</v>
      </c>
      <c r="F94" s="15"/>
      <c r="G94" s="14"/>
      <c r="H94" s="14">
        <v>800</v>
      </c>
      <c r="I94" s="33"/>
      <c r="J94" s="158">
        <f>J95</f>
        <v>0</v>
      </c>
      <c r="K94" s="8"/>
      <c r="L94" s="116"/>
      <c r="M94" s="62"/>
      <c r="P94" s="127"/>
    </row>
    <row r="95" spans="1:16" s="34" customFormat="1" ht="27.75" customHeight="1" hidden="1">
      <c r="A95" s="43" t="s">
        <v>387</v>
      </c>
      <c r="B95" s="190" t="s">
        <v>386</v>
      </c>
      <c r="C95" s="14">
        <v>965</v>
      </c>
      <c r="D95" s="15" t="s">
        <v>59</v>
      </c>
      <c r="E95" s="15" t="s">
        <v>433</v>
      </c>
      <c r="F95" s="15"/>
      <c r="G95" s="14"/>
      <c r="H95" s="14">
        <v>880</v>
      </c>
      <c r="I95" s="33"/>
      <c r="J95" s="158">
        <v>0</v>
      </c>
      <c r="K95" s="8"/>
      <c r="L95" s="116"/>
      <c r="M95" s="62"/>
      <c r="P95" s="127"/>
    </row>
    <row r="96" spans="1:12" ht="31.5" customHeight="1">
      <c r="A96" s="72" t="s">
        <v>36</v>
      </c>
      <c r="B96" s="194" t="s">
        <v>120</v>
      </c>
      <c r="C96" s="73">
        <v>965</v>
      </c>
      <c r="D96" s="74" t="s">
        <v>37</v>
      </c>
      <c r="E96" s="73"/>
      <c r="F96" s="74"/>
      <c r="G96" s="73"/>
      <c r="H96" s="73"/>
      <c r="I96" s="75"/>
      <c r="J96" s="75">
        <f>J97</f>
        <v>65</v>
      </c>
      <c r="K96" s="11"/>
      <c r="L96" s="116"/>
    </row>
    <row r="97" spans="1:12" ht="58.5" customHeight="1">
      <c r="A97" s="80" t="s">
        <v>146</v>
      </c>
      <c r="B97" s="198" t="s">
        <v>346</v>
      </c>
      <c r="C97" s="77">
        <v>965</v>
      </c>
      <c r="D97" s="78" t="s">
        <v>40</v>
      </c>
      <c r="E97" s="90"/>
      <c r="F97" s="90"/>
      <c r="G97" s="77"/>
      <c r="H97" s="77"/>
      <c r="I97" s="95"/>
      <c r="J97" s="95">
        <f>J98+J102</f>
        <v>65</v>
      </c>
      <c r="K97" s="8"/>
      <c r="L97" s="116"/>
    </row>
    <row r="98" spans="1:12" ht="130.5" customHeight="1">
      <c r="A98" s="81" t="s">
        <v>147</v>
      </c>
      <c r="B98" s="199" t="s">
        <v>412</v>
      </c>
      <c r="C98" s="82">
        <v>965</v>
      </c>
      <c r="D98" s="83" t="s">
        <v>40</v>
      </c>
      <c r="E98" s="130">
        <v>4000000081</v>
      </c>
      <c r="F98" s="130"/>
      <c r="G98" s="130"/>
      <c r="H98" s="130"/>
      <c r="I98" s="131"/>
      <c r="J98" s="131">
        <f>J99</f>
        <v>65</v>
      </c>
      <c r="K98" s="25"/>
      <c r="L98" s="116"/>
    </row>
    <row r="99" spans="1:12" ht="26.25" customHeight="1">
      <c r="A99" s="43" t="s">
        <v>148</v>
      </c>
      <c r="B99" s="190" t="s">
        <v>226</v>
      </c>
      <c r="C99" s="14">
        <v>965</v>
      </c>
      <c r="D99" s="15" t="s">
        <v>40</v>
      </c>
      <c r="E99" s="15" t="s">
        <v>390</v>
      </c>
      <c r="F99" s="15"/>
      <c r="G99" s="14"/>
      <c r="H99" s="14">
        <v>200</v>
      </c>
      <c r="I99" s="33"/>
      <c r="J99" s="109">
        <f>J100</f>
        <v>65</v>
      </c>
      <c r="K99" s="8"/>
      <c r="L99" s="116"/>
    </row>
    <row r="100" spans="1:12" ht="32.25" customHeight="1">
      <c r="A100" s="55" t="s">
        <v>149</v>
      </c>
      <c r="B100" s="190" t="s">
        <v>105</v>
      </c>
      <c r="C100" s="14">
        <v>965</v>
      </c>
      <c r="D100" s="15" t="s">
        <v>40</v>
      </c>
      <c r="E100" s="14">
        <v>4000000081</v>
      </c>
      <c r="F100" s="14"/>
      <c r="G100" s="14"/>
      <c r="H100" s="14">
        <v>240</v>
      </c>
      <c r="I100" s="33"/>
      <c r="J100" s="109">
        <v>65</v>
      </c>
      <c r="K100" s="8"/>
      <c r="L100" s="116"/>
    </row>
    <row r="101" spans="1:12" ht="0.75" customHeight="1">
      <c r="A101" s="55"/>
      <c r="B101" s="200" t="s">
        <v>30</v>
      </c>
      <c r="C101" s="14">
        <v>965</v>
      </c>
      <c r="D101" s="15" t="s">
        <v>38</v>
      </c>
      <c r="E101" s="14">
        <v>2190100</v>
      </c>
      <c r="F101" s="14"/>
      <c r="G101" s="14"/>
      <c r="H101" s="14">
        <v>500</v>
      </c>
      <c r="I101" s="33"/>
      <c r="J101" s="158"/>
      <c r="K101" s="8"/>
      <c r="L101" s="116"/>
    </row>
    <row r="102" spans="1:12" ht="56.25" customHeight="1" hidden="1">
      <c r="A102" s="81" t="s">
        <v>197</v>
      </c>
      <c r="B102" s="93" t="s">
        <v>73</v>
      </c>
      <c r="C102" s="82">
        <v>965</v>
      </c>
      <c r="D102" s="83" t="s">
        <v>38</v>
      </c>
      <c r="E102" s="82">
        <v>2190300</v>
      </c>
      <c r="F102" s="82"/>
      <c r="G102" s="82"/>
      <c r="H102" s="82"/>
      <c r="I102" s="86"/>
      <c r="J102" s="167">
        <f>J103</f>
        <v>0</v>
      </c>
      <c r="K102" s="8"/>
      <c r="L102" s="116"/>
    </row>
    <row r="103" spans="1:12" ht="17.25" customHeight="1" hidden="1">
      <c r="A103" s="43" t="s">
        <v>198</v>
      </c>
      <c r="B103" s="190" t="s">
        <v>104</v>
      </c>
      <c r="C103" s="14">
        <v>965</v>
      </c>
      <c r="D103" s="15" t="s">
        <v>38</v>
      </c>
      <c r="E103" s="15" t="s">
        <v>121</v>
      </c>
      <c r="F103" s="15"/>
      <c r="G103" s="14"/>
      <c r="H103" s="14">
        <v>200</v>
      </c>
      <c r="I103" s="33"/>
      <c r="J103" s="158">
        <f>J104</f>
        <v>0</v>
      </c>
      <c r="K103" s="8"/>
      <c r="L103" s="116"/>
    </row>
    <row r="104" spans="1:12" ht="25.5" customHeight="1" hidden="1">
      <c r="A104" s="55" t="s">
        <v>199</v>
      </c>
      <c r="B104" s="190" t="s">
        <v>105</v>
      </c>
      <c r="C104" s="14">
        <v>965</v>
      </c>
      <c r="D104" s="15" t="s">
        <v>38</v>
      </c>
      <c r="E104" s="14">
        <v>2190300</v>
      </c>
      <c r="F104" s="14"/>
      <c r="G104" s="4"/>
      <c r="H104" s="14">
        <v>240</v>
      </c>
      <c r="I104" s="33"/>
      <c r="J104" s="166"/>
      <c r="K104" s="8"/>
      <c r="L104" s="116"/>
    </row>
    <row r="105" spans="1:12" ht="17.25" customHeight="1" hidden="1">
      <c r="A105" s="55"/>
      <c r="B105" s="27" t="s">
        <v>39</v>
      </c>
      <c r="C105" s="16">
        <v>965</v>
      </c>
      <c r="D105" s="17" t="s">
        <v>40</v>
      </c>
      <c r="E105" s="16"/>
      <c r="F105" s="16"/>
      <c r="G105" s="16"/>
      <c r="H105" s="16"/>
      <c r="I105" s="12"/>
      <c r="J105" s="169">
        <f>J106</f>
        <v>0</v>
      </c>
      <c r="K105" s="13"/>
      <c r="L105" s="116"/>
    </row>
    <row r="106" spans="1:12" ht="18" customHeight="1" hidden="1">
      <c r="A106" s="55"/>
      <c r="B106" s="27" t="s">
        <v>41</v>
      </c>
      <c r="C106" s="16">
        <v>965</v>
      </c>
      <c r="D106" s="17" t="s">
        <v>40</v>
      </c>
      <c r="E106" s="16">
        <v>2190400</v>
      </c>
      <c r="F106" s="19"/>
      <c r="G106" s="16"/>
      <c r="H106" s="19"/>
      <c r="I106" s="12"/>
      <c r="J106" s="169">
        <f>J107</f>
        <v>0</v>
      </c>
      <c r="K106" s="13"/>
      <c r="L106" s="116"/>
    </row>
    <row r="107" spans="1:12" ht="16.5" customHeight="1" hidden="1">
      <c r="A107" s="55"/>
      <c r="B107" s="190" t="s">
        <v>19</v>
      </c>
      <c r="C107" s="19">
        <v>965</v>
      </c>
      <c r="D107" s="20" t="s">
        <v>40</v>
      </c>
      <c r="E107" s="19">
        <v>2190400</v>
      </c>
      <c r="F107" s="19"/>
      <c r="G107" s="16"/>
      <c r="H107" s="19">
        <v>500</v>
      </c>
      <c r="I107" s="33"/>
      <c r="J107" s="158"/>
      <c r="K107" s="8"/>
      <c r="L107" s="116"/>
    </row>
    <row r="108" spans="1:16" s="34" customFormat="1" ht="15.75" hidden="1">
      <c r="A108" s="58"/>
      <c r="B108" s="201" t="s">
        <v>42</v>
      </c>
      <c r="C108" s="22">
        <v>965</v>
      </c>
      <c r="D108" s="23" t="s">
        <v>43</v>
      </c>
      <c r="E108" s="22"/>
      <c r="F108" s="24"/>
      <c r="G108" s="22"/>
      <c r="H108" s="22"/>
      <c r="I108" s="9"/>
      <c r="J108" s="170"/>
      <c r="K108" s="9"/>
      <c r="L108" s="116"/>
      <c r="M108" s="62"/>
      <c r="P108" s="127"/>
    </row>
    <row r="109" spans="1:16" s="34" customFormat="1" ht="12.75" hidden="1">
      <c r="A109" s="49"/>
      <c r="B109" s="27" t="s">
        <v>44</v>
      </c>
      <c r="C109" s="16">
        <v>965</v>
      </c>
      <c r="D109" s="17" t="s">
        <v>45</v>
      </c>
      <c r="E109" s="16"/>
      <c r="F109" s="19"/>
      <c r="G109" s="16"/>
      <c r="H109" s="16"/>
      <c r="I109" s="11"/>
      <c r="J109" s="171">
        <f>J110</f>
        <v>0</v>
      </c>
      <c r="K109" s="11"/>
      <c r="L109" s="116"/>
      <c r="M109" s="62"/>
      <c r="P109" s="127"/>
    </row>
    <row r="110" spans="1:16" s="34" customFormat="1" ht="25.5" hidden="1">
      <c r="A110" s="49"/>
      <c r="B110" s="27" t="s">
        <v>55</v>
      </c>
      <c r="C110" s="16">
        <v>965</v>
      </c>
      <c r="D110" s="17" t="s">
        <v>45</v>
      </c>
      <c r="E110" s="16">
        <v>7950400</v>
      </c>
      <c r="F110" s="19"/>
      <c r="G110" s="16"/>
      <c r="H110" s="16"/>
      <c r="I110" s="13"/>
      <c r="J110" s="169">
        <f>J111</f>
        <v>0</v>
      </c>
      <c r="K110" s="13"/>
      <c r="L110" s="116"/>
      <c r="M110" s="62"/>
      <c r="P110" s="127"/>
    </row>
    <row r="111" spans="1:16" s="34" customFormat="1" ht="14.25" customHeight="1" hidden="1">
      <c r="A111" s="43"/>
      <c r="B111" s="190" t="s">
        <v>19</v>
      </c>
      <c r="C111" s="19">
        <v>965</v>
      </c>
      <c r="D111" s="20" t="s">
        <v>45</v>
      </c>
      <c r="E111" s="19">
        <v>7950400</v>
      </c>
      <c r="F111" s="19">
        <v>412</v>
      </c>
      <c r="G111" s="19">
        <v>290</v>
      </c>
      <c r="H111" s="19">
        <v>500</v>
      </c>
      <c r="I111" s="8"/>
      <c r="J111" s="164"/>
      <c r="K111" s="25"/>
      <c r="L111" s="116"/>
      <c r="M111" s="62"/>
      <c r="P111" s="127"/>
    </row>
    <row r="112" spans="1:16" s="34" customFormat="1" ht="15" customHeight="1" hidden="1">
      <c r="A112" s="43"/>
      <c r="B112" s="202"/>
      <c r="C112" s="22"/>
      <c r="D112" s="23"/>
      <c r="E112" s="19"/>
      <c r="F112" s="19"/>
      <c r="G112" s="19"/>
      <c r="H112" s="19"/>
      <c r="I112" s="8"/>
      <c r="J112" s="169"/>
      <c r="K112" s="25"/>
      <c r="L112" s="116"/>
      <c r="M112" s="62"/>
      <c r="P112" s="127"/>
    </row>
    <row r="113" spans="1:16" s="34" customFormat="1" ht="29.25" customHeight="1" hidden="1">
      <c r="A113" s="43"/>
      <c r="B113" s="203"/>
      <c r="C113" s="22"/>
      <c r="D113" s="17"/>
      <c r="E113" s="19"/>
      <c r="F113" s="19"/>
      <c r="G113" s="19"/>
      <c r="H113" s="19"/>
      <c r="I113" s="8"/>
      <c r="J113" s="169"/>
      <c r="K113" s="25"/>
      <c r="L113" s="116"/>
      <c r="M113" s="62"/>
      <c r="P113" s="127"/>
    </row>
    <row r="114" spans="1:16" s="34" customFormat="1" ht="0.75" customHeight="1">
      <c r="A114" s="43"/>
      <c r="B114" s="190"/>
      <c r="C114" s="22"/>
      <c r="D114" s="17"/>
      <c r="E114" s="19"/>
      <c r="F114" s="19"/>
      <c r="G114" s="19"/>
      <c r="H114" s="19"/>
      <c r="I114" s="8"/>
      <c r="J114" s="164"/>
      <c r="K114" s="25"/>
      <c r="L114" s="116"/>
      <c r="M114" s="62"/>
      <c r="P114" s="127"/>
    </row>
    <row r="115" spans="1:12" ht="21" customHeight="1">
      <c r="A115" s="72" t="s">
        <v>80</v>
      </c>
      <c r="B115" s="194" t="s">
        <v>122</v>
      </c>
      <c r="C115" s="73">
        <v>965</v>
      </c>
      <c r="D115" s="74" t="s">
        <v>123</v>
      </c>
      <c r="E115" s="73"/>
      <c r="F115" s="74"/>
      <c r="G115" s="73"/>
      <c r="H115" s="73"/>
      <c r="I115" s="75"/>
      <c r="J115" s="75">
        <f>J116+J126+J122</f>
        <v>3648.2</v>
      </c>
      <c r="K115" s="11"/>
      <c r="L115" s="116"/>
    </row>
    <row r="116" spans="1:16" s="38" customFormat="1" ht="17.25" customHeight="1">
      <c r="A116" s="76" t="s">
        <v>150</v>
      </c>
      <c r="B116" s="195" t="s">
        <v>66</v>
      </c>
      <c r="C116" s="77">
        <v>965</v>
      </c>
      <c r="D116" s="78" t="s">
        <v>65</v>
      </c>
      <c r="E116" s="77"/>
      <c r="F116" s="77"/>
      <c r="G116" s="77"/>
      <c r="H116" s="77"/>
      <c r="I116" s="79"/>
      <c r="J116" s="79">
        <f>J117</f>
        <v>1500</v>
      </c>
      <c r="K116" s="11"/>
      <c r="L116" s="118"/>
      <c r="M116" s="63"/>
      <c r="P116" s="128"/>
    </row>
    <row r="117" spans="1:12" ht="111" customHeight="1">
      <c r="A117" s="85" t="s">
        <v>151</v>
      </c>
      <c r="B117" s="93" t="s">
        <v>347</v>
      </c>
      <c r="C117" s="82">
        <v>965</v>
      </c>
      <c r="D117" s="83" t="s">
        <v>65</v>
      </c>
      <c r="E117" s="130">
        <v>2100000101</v>
      </c>
      <c r="F117" s="130"/>
      <c r="G117" s="130"/>
      <c r="H117" s="130"/>
      <c r="I117" s="131"/>
      <c r="J117" s="131">
        <f>J118+J120</f>
        <v>1500</v>
      </c>
      <c r="K117" s="25"/>
      <c r="L117" s="116"/>
    </row>
    <row r="118" spans="1:12" ht="17.25" customHeight="1" hidden="1">
      <c r="A118" s="43" t="s">
        <v>152</v>
      </c>
      <c r="B118" s="190" t="s">
        <v>226</v>
      </c>
      <c r="C118" s="14">
        <v>965</v>
      </c>
      <c r="D118" s="15" t="s">
        <v>65</v>
      </c>
      <c r="E118" s="15" t="s">
        <v>212</v>
      </c>
      <c r="F118" s="15"/>
      <c r="G118" s="14"/>
      <c r="H118" s="14">
        <v>200</v>
      </c>
      <c r="I118" s="33"/>
      <c r="J118" s="8">
        <f>J119</f>
        <v>0</v>
      </c>
      <c r="K118" s="8"/>
      <c r="L118" s="116"/>
    </row>
    <row r="119" spans="1:12" ht="25.5" customHeight="1" hidden="1">
      <c r="A119" s="56" t="s">
        <v>153</v>
      </c>
      <c r="B119" s="190" t="s">
        <v>105</v>
      </c>
      <c r="C119" s="19">
        <v>965</v>
      </c>
      <c r="D119" s="20" t="s">
        <v>65</v>
      </c>
      <c r="E119" s="19">
        <v>5100000101</v>
      </c>
      <c r="F119" s="19">
        <v>447</v>
      </c>
      <c r="G119" s="19">
        <v>290</v>
      </c>
      <c r="H119" s="20" t="s">
        <v>97</v>
      </c>
      <c r="I119" s="33"/>
      <c r="J119" s="109">
        <v>0</v>
      </c>
      <c r="K119" s="8"/>
      <c r="L119" s="116"/>
    </row>
    <row r="120" spans="1:12" ht="26.25" customHeight="1">
      <c r="A120" s="49" t="s">
        <v>152</v>
      </c>
      <c r="B120" s="190" t="s">
        <v>226</v>
      </c>
      <c r="C120" s="19">
        <v>965</v>
      </c>
      <c r="D120" s="20" t="s">
        <v>65</v>
      </c>
      <c r="E120" s="19">
        <v>2100000101</v>
      </c>
      <c r="F120" s="19"/>
      <c r="G120" s="19"/>
      <c r="H120" s="20" t="s">
        <v>264</v>
      </c>
      <c r="I120" s="33"/>
      <c r="J120" s="109">
        <f>J121</f>
        <v>1500</v>
      </c>
      <c r="K120" s="8"/>
      <c r="L120" s="116"/>
    </row>
    <row r="121" spans="1:12" ht="42.75" customHeight="1">
      <c r="A121" s="56" t="s">
        <v>153</v>
      </c>
      <c r="B121" s="197" t="s">
        <v>105</v>
      </c>
      <c r="C121" s="19">
        <v>965</v>
      </c>
      <c r="D121" s="20" t="s">
        <v>65</v>
      </c>
      <c r="E121" s="19">
        <v>2100000101</v>
      </c>
      <c r="F121" s="19"/>
      <c r="G121" s="19"/>
      <c r="H121" s="20" t="s">
        <v>97</v>
      </c>
      <c r="I121" s="33"/>
      <c r="J121" s="109">
        <v>1500</v>
      </c>
      <c r="K121" s="8"/>
      <c r="L121" s="116"/>
    </row>
    <row r="122" spans="1:12" ht="66.75" customHeight="1">
      <c r="A122" s="76" t="s">
        <v>200</v>
      </c>
      <c r="B122" s="195" t="s">
        <v>349</v>
      </c>
      <c r="C122" s="77">
        <v>965</v>
      </c>
      <c r="D122" s="78" t="s">
        <v>348</v>
      </c>
      <c r="E122" s="77"/>
      <c r="F122" s="77"/>
      <c r="G122" s="77"/>
      <c r="H122" s="77"/>
      <c r="I122" s="79"/>
      <c r="J122" s="79">
        <f>J123</f>
        <v>2083.2</v>
      </c>
      <c r="K122" s="8"/>
      <c r="L122" s="116"/>
    </row>
    <row r="123" spans="1:12" ht="54" customHeight="1">
      <c r="A123" s="85" t="s">
        <v>201</v>
      </c>
      <c r="B123" s="189" t="s">
        <v>344</v>
      </c>
      <c r="C123" s="82">
        <v>965</v>
      </c>
      <c r="D123" s="83" t="s">
        <v>348</v>
      </c>
      <c r="E123" s="130">
        <v>7000000491</v>
      </c>
      <c r="F123" s="130"/>
      <c r="G123" s="130"/>
      <c r="H123" s="130"/>
      <c r="I123" s="132"/>
      <c r="J123" s="131">
        <f>J124</f>
        <v>2083.2</v>
      </c>
      <c r="K123" s="8"/>
      <c r="L123" s="116"/>
    </row>
    <row r="124" spans="1:12" ht="42.75" customHeight="1">
      <c r="A124" s="43" t="s">
        <v>350</v>
      </c>
      <c r="B124" s="190" t="s">
        <v>226</v>
      </c>
      <c r="C124" s="14">
        <v>965</v>
      </c>
      <c r="D124" s="20" t="s">
        <v>348</v>
      </c>
      <c r="E124" s="19">
        <v>7000000491</v>
      </c>
      <c r="F124" s="15"/>
      <c r="G124" s="14"/>
      <c r="H124" s="14">
        <v>200</v>
      </c>
      <c r="I124" s="33"/>
      <c r="J124" s="8">
        <f>J125</f>
        <v>2083.2</v>
      </c>
      <c r="K124" s="8"/>
      <c r="L124" s="116"/>
    </row>
    <row r="125" spans="1:12" ht="42.75" customHeight="1">
      <c r="A125" s="149" t="s">
        <v>351</v>
      </c>
      <c r="B125" s="197" t="s">
        <v>105</v>
      </c>
      <c r="C125" s="144">
        <v>965</v>
      </c>
      <c r="D125" s="145" t="s">
        <v>348</v>
      </c>
      <c r="E125" s="144">
        <v>7000000491</v>
      </c>
      <c r="F125" s="144"/>
      <c r="G125" s="144"/>
      <c r="H125" s="145" t="s">
        <v>97</v>
      </c>
      <c r="I125" s="152"/>
      <c r="J125" s="111">
        <v>2083.2</v>
      </c>
      <c r="K125" s="8"/>
      <c r="L125" s="116"/>
    </row>
    <row r="126" spans="1:16" s="38" customFormat="1" ht="17.25" customHeight="1">
      <c r="A126" s="76" t="s">
        <v>352</v>
      </c>
      <c r="B126" s="195" t="s">
        <v>202</v>
      </c>
      <c r="C126" s="77">
        <v>965</v>
      </c>
      <c r="D126" s="78" t="s">
        <v>203</v>
      </c>
      <c r="E126" s="77"/>
      <c r="F126" s="77"/>
      <c r="G126" s="77"/>
      <c r="H126" s="77"/>
      <c r="I126" s="79"/>
      <c r="J126" s="79">
        <f>J127+J130</f>
        <v>65</v>
      </c>
      <c r="K126" s="11"/>
      <c r="L126" s="118"/>
      <c r="M126" s="63"/>
      <c r="P126" s="128"/>
    </row>
    <row r="127" spans="1:12" ht="40.5" customHeight="1">
      <c r="A127" s="85" t="s">
        <v>353</v>
      </c>
      <c r="B127" s="93" t="s">
        <v>204</v>
      </c>
      <c r="C127" s="82">
        <v>965</v>
      </c>
      <c r="D127" s="83" t="s">
        <v>203</v>
      </c>
      <c r="E127" s="130">
        <v>1000000121</v>
      </c>
      <c r="F127" s="130"/>
      <c r="G127" s="130"/>
      <c r="H127" s="130"/>
      <c r="I127" s="131"/>
      <c r="J127" s="131">
        <f>J128</f>
        <v>65</v>
      </c>
      <c r="K127" s="25"/>
      <c r="L127" s="116"/>
    </row>
    <row r="128" spans="1:12" ht="27.75" customHeight="1">
      <c r="A128" s="43" t="s">
        <v>90</v>
      </c>
      <c r="B128" s="190" t="s">
        <v>226</v>
      </c>
      <c r="C128" s="14">
        <v>965</v>
      </c>
      <c r="D128" s="15" t="s">
        <v>203</v>
      </c>
      <c r="E128" s="15" t="s">
        <v>391</v>
      </c>
      <c r="F128" s="15"/>
      <c r="G128" s="14"/>
      <c r="H128" s="14">
        <v>200</v>
      </c>
      <c r="I128" s="33"/>
      <c r="J128" s="8">
        <f>J129</f>
        <v>65</v>
      </c>
      <c r="K128" s="8"/>
      <c r="L128" s="116"/>
    </row>
    <row r="129" spans="1:12" ht="25.5" customHeight="1">
      <c r="A129" s="56" t="s">
        <v>354</v>
      </c>
      <c r="B129" s="190" t="s">
        <v>105</v>
      </c>
      <c r="C129" s="19">
        <v>965</v>
      </c>
      <c r="D129" s="20" t="s">
        <v>203</v>
      </c>
      <c r="E129" s="19">
        <v>1000000121</v>
      </c>
      <c r="F129" s="19">
        <v>447</v>
      </c>
      <c r="G129" s="19">
        <v>290</v>
      </c>
      <c r="H129" s="20" t="s">
        <v>97</v>
      </c>
      <c r="I129" s="33"/>
      <c r="J129" s="109">
        <v>65</v>
      </c>
      <c r="K129" s="8"/>
      <c r="L129" s="116"/>
    </row>
    <row r="130" spans="1:12" ht="170.25" customHeight="1" hidden="1">
      <c r="A130" s="85" t="s">
        <v>357</v>
      </c>
      <c r="B130" s="204" t="s">
        <v>270</v>
      </c>
      <c r="C130" s="82">
        <v>965</v>
      </c>
      <c r="D130" s="83" t="s">
        <v>203</v>
      </c>
      <c r="E130" s="130">
        <v>3450000122</v>
      </c>
      <c r="F130" s="130"/>
      <c r="G130" s="130"/>
      <c r="H130" s="130"/>
      <c r="I130" s="132"/>
      <c r="J130" s="168">
        <f>J131</f>
        <v>0</v>
      </c>
      <c r="K130" s="47"/>
      <c r="L130" s="116"/>
    </row>
    <row r="131" spans="1:12" ht="25.5" customHeight="1" hidden="1">
      <c r="A131" s="142" t="s">
        <v>92</v>
      </c>
      <c r="B131" s="190" t="s">
        <v>226</v>
      </c>
      <c r="C131" s="14">
        <v>965</v>
      </c>
      <c r="D131" s="20" t="s">
        <v>203</v>
      </c>
      <c r="E131" s="15" t="s">
        <v>345</v>
      </c>
      <c r="F131" s="15"/>
      <c r="G131" s="14"/>
      <c r="H131" s="14">
        <v>200</v>
      </c>
      <c r="I131" s="33"/>
      <c r="J131" s="158">
        <f>J132</f>
        <v>0</v>
      </c>
      <c r="K131" s="47"/>
      <c r="L131" s="116"/>
    </row>
    <row r="132" spans="1:12" ht="25.5" customHeight="1" hidden="1">
      <c r="A132" s="142" t="s">
        <v>358</v>
      </c>
      <c r="B132" s="197" t="s">
        <v>105</v>
      </c>
      <c r="C132" s="144">
        <v>965</v>
      </c>
      <c r="D132" s="20" t="s">
        <v>203</v>
      </c>
      <c r="E132" s="15" t="s">
        <v>345</v>
      </c>
      <c r="F132" s="144"/>
      <c r="G132" s="144"/>
      <c r="H132" s="145" t="s">
        <v>97</v>
      </c>
      <c r="I132" s="152"/>
      <c r="J132" s="172">
        <v>0</v>
      </c>
      <c r="K132" s="47"/>
      <c r="L132" s="116"/>
    </row>
    <row r="133" spans="1:16" s="42" customFormat="1" ht="20.25" customHeight="1">
      <c r="A133" s="100" t="s">
        <v>81</v>
      </c>
      <c r="B133" s="205" t="s">
        <v>42</v>
      </c>
      <c r="C133" s="101">
        <v>965</v>
      </c>
      <c r="D133" s="135" t="s">
        <v>43</v>
      </c>
      <c r="E133" s="135"/>
      <c r="F133" s="136"/>
      <c r="G133" s="136"/>
      <c r="H133" s="136"/>
      <c r="I133" s="135"/>
      <c r="J133" s="209">
        <f>J134</f>
        <v>153279.8</v>
      </c>
      <c r="K133" s="98">
        <f>K134</f>
        <v>0</v>
      </c>
      <c r="L133" s="119"/>
      <c r="M133" s="96"/>
      <c r="N133" s="97"/>
      <c r="P133" s="125"/>
    </row>
    <row r="134" spans="1:16" s="38" customFormat="1" ht="17.25" customHeight="1">
      <c r="A134" s="76" t="s">
        <v>82</v>
      </c>
      <c r="B134" s="195" t="s">
        <v>46</v>
      </c>
      <c r="C134" s="77">
        <v>965</v>
      </c>
      <c r="D134" s="78" t="s">
        <v>47</v>
      </c>
      <c r="E134" s="77"/>
      <c r="F134" s="77"/>
      <c r="G134" s="77"/>
      <c r="H134" s="77"/>
      <c r="I134" s="79"/>
      <c r="J134" s="79">
        <f>J138+J141+J144+J152+J157+J160+J163+J166+J169+J172+J175+J180+J183+J147+J137</f>
        <v>153279.8</v>
      </c>
      <c r="K134" s="11"/>
      <c r="L134" s="118"/>
      <c r="M134" s="63"/>
      <c r="P134" s="128"/>
    </row>
    <row r="135" spans="1:16" s="38" customFormat="1" ht="50.25" customHeight="1" hidden="1">
      <c r="A135" s="85" t="s">
        <v>313</v>
      </c>
      <c r="B135" s="189" t="s">
        <v>344</v>
      </c>
      <c r="C135" s="82">
        <v>965</v>
      </c>
      <c r="D135" s="83" t="s">
        <v>47</v>
      </c>
      <c r="E135" s="130">
        <v>4310000491</v>
      </c>
      <c r="F135" s="130"/>
      <c r="G135" s="130"/>
      <c r="H135" s="130"/>
      <c r="I135" s="132"/>
      <c r="J135" s="168">
        <f>J136</f>
        <v>0</v>
      </c>
      <c r="K135" s="11"/>
      <c r="L135" s="118"/>
      <c r="M135" s="63"/>
      <c r="P135" s="128"/>
    </row>
    <row r="136" spans="1:16" s="38" customFormat="1" ht="17.25" customHeight="1" hidden="1">
      <c r="A136" s="43" t="s">
        <v>251</v>
      </c>
      <c r="B136" s="190" t="s">
        <v>226</v>
      </c>
      <c r="C136" s="14">
        <v>965</v>
      </c>
      <c r="D136" s="20" t="s">
        <v>47</v>
      </c>
      <c r="E136" s="19">
        <v>4310000491</v>
      </c>
      <c r="F136" s="15"/>
      <c r="G136" s="14"/>
      <c r="H136" s="14">
        <v>200</v>
      </c>
      <c r="I136" s="33"/>
      <c r="J136" s="158">
        <f>J137</f>
        <v>0</v>
      </c>
      <c r="K136" s="11"/>
      <c r="L136" s="118"/>
      <c r="M136" s="63"/>
      <c r="P136" s="128"/>
    </row>
    <row r="137" spans="1:16" s="38" customFormat="1" ht="17.25" customHeight="1" hidden="1">
      <c r="A137" s="149" t="s">
        <v>252</v>
      </c>
      <c r="B137" s="197" t="s">
        <v>105</v>
      </c>
      <c r="C137" s="144">
        <v>965</v>
      </c>
      <c r="D137" s="145" t="s">
        <v>47</v>
      </c>
      <c r="E137" s="144">
        <v>4310000491</v>
      </c>
      <c r="F137" s="144"/>
      <c r="G137" s="144"/>
      <c r="H137" s="145" t="s">
        <v>97</v>
      </c>
      <c r="I137" s="152"/>
      <c r="J137" s="172">
        <v>0</v>
      </c>
      <c r="K137" s="11"/>
      <c r="L137" s="118"/>
      <c r="M137" s="63"/>
      <c r="P137" s="128"/>
    </row>
    <row r="138" spans="1:16" s="34" customFormat="1" ht="33" customHeight="1">
      <c r="A138" s="137" t="s">
        <v>355</v>
      </c>
      <c r="B138" s="138" t="s">
        <v>421</v>
      </c>
      <c r="C138" s="130">
        <v>965</v>
      </c>
      <c r="D138" s="134" t="s">
        <v>47</v>
      </c>
      <c r="E138" s="130">
        <v>6000000131</v>
      </c>
      <c r="F138" s="130"/>
      <c r="G138" s="130"/>
      <c r="H138" s="130"/>
      <c r="I138" s="131"/>
      <c r="J138" s="131">
        <f>J139</f>
        <v>36218.700000000004</v>
      </c>
      <c r="K138" s="25"/>
      <c r="L138" s="116"/>
      <c r="M138" s="62"/>
      <c r="P138" s="127"/>
    </row>
    <row r="139" spans="1:12" ht="23.25" customHeight="1">
      <c r="A139" s="43" t="s">
        <v>251</v>
      </c>
      <c r="B139" s="190" t="s">
        <v>226</v>
      </c>
      <c r="C139" s="14">
        <v>965</v>
      </c>
      <c r="D139" s="20" t="s">
        <v>47</v>
      </c>
      <c r="E139" s="19">
        <v>6000000131</v>
      </c>
      <c r="F139" s="15"/>
      <c r="G139" s="14"/>
      <c r="H139" s="14">
        <v>200</v>
      </c>
      <c r="I139" s="33"/>
      <c r="J139" s="8">
        <f>J140</f>
        <v>36218.700000000004</v>
      </c>
      <c r="K139" s="8"/>
      <c r="L139" s="116"/>
    </row>
    <row r="140" spans="1:16" s="147" customFormat="1" ht="26.25" customHeight="1">
      <c r="A140" s="149" t="s">
        <v>252</v>
      </c>
      <c r="B140" s="197" t="s">
        <v>105</v>
      </c>
      <c r="C140" s="144">
        <v>965</v>
      </c>
      <c r="D140" s="145" t="s">
        <v>47</v>
      </c>
      <c r="E140" s="144">
        <v>6000000131</v>
      </c>
      <c r="F140" s="144"/>
      <c r="G140" s="144"/>
      <c r="H140" s="145" t="s">
        <v>97</v>
      </c>
      <c r="I140" s="109"/>
      <c r="J140" s="109">
        <f>45670-4630.1-4821.2</f>
        <v>36218.700000000004</v>
      </c>
      <c r="K140" s="109"/>
      <c r="L140" s="116"/>
      <c r="M140" s="146">
        <v>7.6</v>
      </c>
      <c r="P140" s="150">
        <v>689.3</v>
      </c>
    </row>
    <row r="141" spans="1:16" s="34" customFormat="1" ht="28.5" customHeight="1">
      <c r="A141" s="137" t="s">
        <v>314</v>
      </c>
      <c r="B141" s="138" t="s">
        <v>422</v>
      </c>
      <c r="C141" s="130">
        <v>965</v>
      </c>
      <c r="D141" s="134" t="s">
        <v>47</v>
      </c>
      <c r="E141" s="130">
        <v>6000000132</v>
      </c>
      <c r="F141" s="130"/>
      <c r="G141" s="130"/>
      <c r="H141" s="130"/>
      <c r="I141" s="131"/>
      <c r="J141" s="131">
        <f>J142</f>
        <v>8924.8</v>
      </c>
      <c r="K141" s="25"/>
      <c r="L141" s="116"/>
      <c r="M141" s="62"/>
      <c r="P141" s="127"/>
    </row>
    <row r="142" spans="1:12" ht="24" customHeight="1">
      <c r="A142" s="43" t="s">
        <v>315</v>
      </c>
      <c r="B142" s="190" t="s">
        <v>226</v>
      </c>
      <c r="C142" s="14">
        <v>965</v>
      </c>
      <c r="D142" s="20" t="s">
        <v>47</v>
      </c>
      <c r="E142" s="19">
        <v>6000000132</v>
      </c>
      <c r="F142" s="15"/>
      <c r="G142" s="14"/>
      <c r="H142" s="14">
        <v>200</v>
      </c>
      <c r="I142" s="33"/>
      <c r="J142" s="8">
        <f>J143</f>
        <v>8924.8</v>
      </c>
      <c r="K142" s="8"/>
      <c r="L142" s="116"/>
    </row>
    <row r="143" spans="1:16" s="147" customFormat="1" ht="28.5" customHeight="1">
      <c r="A143" s="43" t="s">
        <v>316</v>
      </c>
      <c r="B143" s="197" t="s">
        <v>105</v>
      </c>
      <c r="C143" s="144">
        <v>965</v>
      </c>
      <c r="D143" s="145" t="s">
        <v>47</v>
      </c>
      <c r="E143" s="144">
        <v>6000000132</v>
      </c>
      <c r="F143" s="144"/>
      <c r="G143" s="144"/>
      <c r="H143" s="145" t="s">
        <v>97</v>
      </c>
      <c r="I143" s="109"/>
      <c r="J143" s="109">
        <v>8924.8</v>
      </c>
      <c r="K143" s="109"/>
      <c r="L143" s="151"/>
      <c r="M143" s="146"/>
      <c r="P143" s="148" t="s">
        <v>238</v>
      </c>
    </row>
    <row r="144" spans="1:16" s="34" customFormat="1" ht="53.25" customHeight="1">
      <c r="A144" s="137" t="s">
        <v>317</v>
      </c>
      <c r="B144" s="138" t="s">
        <v>240</v>
      </c>
      <c r="C144" s="130">
        <v>965</v>
      </c>
      <c r="D144" s="134" t="s">
        <v>47</v>
      </c>
      <c r="E144" s="130">
        <v>6000000133</v>
      </c>
      <c r="F144" s="130"/>
      <c r="G144" s="130"/>
      <c r="H144" s="130"/>
      <c r="I144" s="131"/>
      <c r="J144" s="131">
        <f>J145</f>
        <v>17500</v>
      </c>
      <c r="K144" s="25"/>
      <c r="L144" s="116"/>
      <c r="M144" s="62"/>
      <c r="P144" s="127"/>
    </row>
    <row r="145" spans="1:12" ht="25.5" customHeight="1">
      <c r="A145" s="43" t="s">
        <v>318</v>
      </c>
      <c r="B145" s="190" t="s">
        <v>226</v>
      </c>
      <c r="C145" s="14">
        <v>965</v>
      </c>
      <c r="D145" s="20" t="s">
        <v>47</v>
      </c>
      <c r="E145" s="19">
        <v>6000000133</v>
      </c>
      <c r="F145" s="15"/>
      <c r="G145" s="14"/>
      <c r="H145" s="14">
        <v>200</v>
      </c>
      <c r="I145" s="33"/>
      <c r="J145" s="8">
        <f>J146</f>
        <v>17500</v>
      </c>
      <c r="K145" s="8"/>
      <c r="L145" s="116"/>
    </row>
    <row r="146" spans="1:16" s="147" customFormat="1" ht="30" customHeight="1">
      <c r="A146" s="43" t="s">
        <v>319</v>
      </c>
      <c r="B146" s="197" t="s">
        <v>105</v>
      </c>
      <c r="C146" s="144">
        <v>965</v>
      </c>
      <c r="D146" s="145" t="s">
        <v>47</v>
      </c>
      <c r="E146" s="144">
        <v>6000000133</v>
      </c>
      <c r="F146" s="144"/>
      <c r="G146" s="144"/>
      <c r="H146" s="145" t="s">
        <v>97</v>
      </c>
      <c r="I146" s="109"/>
      <c r="J146" s="109">
        <v>17500</v>
      </c>
      <c r="K146" s="109"/>
      <c r="L146" s="116"/>
      <c r="M146" s="146"/>
      <c r="P146" s="148">
        <v>27</v>
      </c>
    </row>
    <row r="147" spans="1:16" s="147" customFormat="1" ht="45.75" customHeight="1">
      <c r="A147" s="137" t="s">
        <v>320</v>
      </c>
      <c r="B147" s="138" t="s">
        <v>305</v>
      </c>
      <c r="C147" s="130">
        <v>965</v>
      </c>
      <c r="D147" s="134" t="s">
        <v>47</v>
      </c>
      <c r="E147" s="130">
        <v>6000000134</v>
      </c>
      <c r="F147" s="130"/>
      <c r="G147" s="130"/>
      <c r="H147" s="130"/>
      <c r="I147" s="131"/>
      <c r="J147" s="131">
        <f>J148+J150</f>
        <v>4000</v>
      </c>
      <c r="K147" s="109"/>
      <c r="L147" s="116"/>
      <c r="M147" s="146"/>
      <c r="P147" s="148"/>
    </row>
    <row r="148" spans="1:16" s="147" customFormat="1" ht="30" customHeight="1">
      <c r="A148" s="43" t="s">
        <v>321</v>
      </c>
      <c r="B148" s="190" t="s">
        <v>226</v>
      </c>
      <c r="C148" s="14">
        <v>965</v>
      </c>
      <c r="D148" s="20" t="s">
        <v>47</v>
      </c>
      <c r="E148" s="19">
        <v>6000000134</v>
      </c>
      <c r="F148" s="15"/>
      <c r="G148" s="14"/>
      <c r="H148" s="14">
        <v>200</v>
      </c>
      <c r="I148" s="33"/>
      <c r="J148" s="8">
        <f>J149</f>
        <v>4000</v>
      </c>
      <c r="K148" s="109"/>
      <c r="L148" s="116"/>
      <c r="M148" s="146"/>
      <c r="P148" s="148"/>
    </row>
    <row r="149" spans="1:16" s="147" customFormat="1" ht="30" customHeight="1">
      <c r="A149" s="149" t="s">
        <v>322</v>
      </c>
      <c r="B149" s="197" t="s">
        <v>105</v>
      </c>
      <c r="C149" s="144">
        <v>965</v>
      </c>
      <c r="D149" s="145" t="s">
        <v>47</v>
      </c>
      <c r="E149" s="144">
        <v>6000000134</v>
      </c>
      <c r="F149" s="144"/>
      <c r="G149" s="144"/>
      <c r="H149" s="145" t="s">
        <v>97</v>
      </c>
      <c r="I149" s="109"/>
      <c r="J149" s="109">
        <v>4000</v>
      </c>
      <c r="K149" s="109"/>
      <c r="L149" s="116"/>
      <c r="M149" s="146"/>
      <c r="P149" s="148"/>
    </row>
    <row r="150" spans="1:16" s="147" customFormat="1" ht="30" customHeight="1" hidden="1">
      <c r="A150" s="43" t="s">
        <v>365</v>
      </c>
      <c r="B150" s="197" t="s">
        <v>367</v>
      </c>
      <c r="C150" s="14">
        <v>965</v>
      </c>
      <c r="D150" s="20" t="s">
        <v>47</v>
      </c>
      <c r="E150" s="19">
        <v>6000000134</v>
      </c>
      <c r="F150" s="15"/>
      <c r="G150" s="14"/>
      <c r="H150" s="14">
        <v>800</v>
      </c>
      <c r="I150" s="33"/>
      <c r="J150" s="158">
        <f>J151</f>
        <v>0</v>
      </c>
      <c r="K150" s="109"/>
      <c r="L150" s="116"/>
      <c r="M150" s="146"/>
      <c r="P150" s="148"/>
    </row>
    <row r="151" spans="1:16" s="147" customFormat="1" ht="30" customHeight="1" hidden="1">
      <c r="A151" s="149" t="s">
        <v>366</v>
      </c>
      <c r="B151" s="197" t="s">
        <v>368</v>
      </c>
      <c r="C151" s="144">
        <v>965</v>
      </c>
      <c r="D151" s="145" t="s">
        <v>47</v>
      </c>
      <c r="E151" s="144">
        <v>6000000134</v>
      </c>
      <c r="F151" s="144"/>
      <c r="G151" s="144"/>
      <c r="H151" s="145" t="s">
        <v>98</v>
      </c>
      <c r="I151" s="109"/>
      <c r="J151" s="159">
        <v>0</v>
      </c>
      <c r="K151" s="109"/>
      <c r="L151" s="116"/>
      <c r="M151" s="146"/>
      <c r="P151" s="148"/>
    </row>
    <row r="152" spans="1:16" s="34" customFormat="1" ht="41.25" customHeight="1" hidden="1">
      <c r="A152" s="137" t="s">
        <v>323</v>
      </c>
      <c r="B152" s="138" t="s">
        <v>241</v>
      </c>
      <c r="C152" s="130">
        <v>965</v>
      </c>
      <c r="D152" s="134" t="s">
        <v>47</v>
      </c>
      <c r="E152" s="130">
        <v>6000000141</v>
      </c>
      <c r="F152" s="130"/>
      <c r="G152" s="130"/>
      <c r="H152" s="130"/>
      <c r="I152" s="131"/>
      <c r="J152" s="168">
        <f>J153+J155</f>
        <v>0</v>
      </c>
      <c r="K152" s="25"/>
      <c r="L152" s="116"/>
      <c r="M152" s="62"/>
      <c r="P152" s="127"/>
    </row>
    <row r="153" spans="1:12" ht="25.5" customHeight="1" hidden="1">
      <c r="A153" s="139" t="s">
        <v>324</v>
      </c>
      <c r="B153" s="190" t="s">
        <v>226</v>
      </c>
      <c r="C153" s="14">
        <v>965</v>
      </c>
      <c r="D153" s="20" t="s">
        <v>47</v>
      </c>
      <c r="E153" s="19">
        <v>6000000141</v>
      </c>
      <c r="F153" s="15"/>
      <c r="G153" s="14"/>
      <c r="H153" s="14">
        <v>200</v>
      </c>
      <c r="I153" s="33"/>
      <c r="J153" s="158">
        <f>J154</f>
        <v>0</v>
      </c>
      <c r="K153" s="8"/>
      <c r="L153" s="116"/>
    </row>
    <row r="154" spans="1:16" s="147" customFormat="1" ht="27" customHeight="1" hidden="1">
      <c r="A154" s="149" t="s">
        <v>325</v>
      </c>
      <c r="B154" s="197" t="s">
        <v>105</v>
      </c>
      <c r="C154" s="144">
        <v>965</v>
      </c>
      <c r="D154" s="145" t="s">
        <v>47</v>
      </c>
      <c r="E154" s="144">
        <v>6000000141</v>
      </c>
      <c r="F154" s="144"/>
      <c r="G154" s="144"/>
      <c r="H154" s="145" t="s">
        <v>97</v>
      </c>
      <c r="I154" s="111"/>
      <c r="J154" s="172">
        <v>0</v>
      </c>
      <c r="K154" s="111"/>
      <c r="L154" s="116"/>
      <c r="M154" s="146">
        <v>-4.9</v>
      </c>
      <c r="O154" s="147">
        <v>-131.5</v>
      </c>
      <c r="P154" s="148">
        <v>-0.1</v>
      </c>
    </row>
    <row r="155" spans="1:16" s="147" customFormat="1" ht="27" customHeight="1" hidden="1">
      <c r="A155" s="139" t="s">
        <v>369</v>
      </c>
      <c r="B155" s="197" t="s">
        <v>367</v>
      </c>
      <c r="C155" s="14">
        <v>965</v>
      </c>
      <c r="D155" s="20" t="s">
        <v>47</v>
      </c>
      <c r="E155" s="19">
        <v>6000000141</v>
      </c>
      <c r="F155" s="15"/>
      <c r="G155" s="14"/>
      <c r="H155" s="14">
        <v>800</v>
      </c>
      <c r="I155" s="33"/>
      <c r="J155" s="158">
        <f>J156</f>
        <v>0</v>
      </c>
      <c r="K155" s="111"/>
      <c r="L155" s="116"/>
      <c r="M155" s="146"/>
      <c r="P155" s="148"/>
    </row>
    <row r="156" spans="1:16" s="147" customFormat="1" ht="27" customHeight="1" hidden="1">
      <c r="A156" s="149" t="s">
        <v>370</v>
      </c>
      <c r="B156" s="197" t="s">
        <v>368</v>
      </c>
      <c r="C156" s="144">
        <v>965</v>
      </c>
      <c r="D156" s="145" t="s">
        <v>47</v>
      </c>
      <c r="E156" s="144">
        <v>6000000141</v>
      </c>
      <c r="F156" s="144"/>
      <c r="G156" s="144"/>
      <c r="H156" s="145" t="s">
        <v>98</v>
      </c>
      <c r="I156" s="111"/>
      <c r="J156" s="172">
        <v>0</v>
      </c>
      <c r="K156" s="111"/>
      <c r="L156" s="116"/>
      <c r="M156" s="146"/>
      <c r="P156" s="148"/>
    </row>
    <row r="157" spans="1:16" s="34" customFormat="1" ht="43.5" customHeight="1">
      <c r="A157" s="137" t="s">
        <v>323</v>
      </c>
      <c r="B157" s="138" t="s">
        <v>423</v>
      </c>
      <c r="C157" s="130">
        <v>965</v>
      </c>
      <c r="D157" s="134" t="s">
        <v>47</v>
      </c>
      <c r="E157" s="130">
        <v>6000000142</v>
      </c>
      <c r="F157" s="130"/>
      <c r="G157" s="130"/>
      <c r="H157" s="130"/>
      <c r="I157" s="131"/>
      <c r="J157" s="131">
        <f>J158</f>
        <v>400</v>
      </c>
      <c r="K157" s="25"/>
      <c r="L157" s="116"/>
      <c r="M157" s="62"/>
      <c r="P157" s="127"/>
    </row>
    <row r="158" spans="1:12" ht="17.25" customHeight="1">
      <c r="A158" s="43" t="s">
        <v>324</v>
      </c>
      <c r="B158" s="190" t="s">
        <v>226</v>
      </c>
      <c r="C158" s="14">
        <v>965</v>
      </c>
      <c r="D158" s="20" t="s">
        <v>47</v>
      </c>
      <c r="E158" s="19">
        <v>6000000142</v>
      </c>
      <c r="F158" s="15"/>
      <c r="G158" s="14"/>
      <c r="H158" s="14">
        <v>200</v>
      </c>
      <c r="I158" s="33"/>
      <c r="J158" s="8">
        <f>J159</f>
        <v>400</v>
      </c>
      <c r="K158" s="8"/>
      <c r="L158" s="116"/>
    </row>
    <row r="159" spans="1:16" s="147" customFormat="1" ht="26.25" customHeight="1">
      <c r="A159" s="49" t="s">
        <v>325</v>
      </c>
      <c r="B159" s="197" t="s">
        <v>105</v>
      </c>
      <c r="C159" s="144">
        <v>965</v>
      </c>
      <c r="D159" s="145" t="s">
        <v>47</v>
      </c>
      <c r="E159" s="144">
        <v>6000000142</v>
      </c>
      <c r="F159" s="144"/>
      <c r="G159" s="144"/>
      <c r="H159" s="145" t="s">
        <v>97</v>
      </c>
      <c r="I159" s="109"/>
      <c r="J159" s="109">
        <v>400</v>
      </c>
      <c r="K159" s="109"/>
      <c r="L159" s="116"/>
      <c r="M159" s="146">
        <v>-100</v>
      </c>
      <c r="P159" s="148">
        <v>-300</v>
      </c>
    </row>
    <row r="160" spans="1:16" s="34" customFormat="1" ht="27" customHeight="1">
      <c r="A160" s="137" t="s">
        <v>326</v>
      </c>
      <c r="B160" s="138" t="s">
        <v>424</v>
      </c>
      <c r="C160" s="130">
        <v>965</v>
      </c>
      <c r="D160" s="134" t="s">
        <v>47</v>
      </c>
      <c r="E160" s="130">
        <v>6000000143</v>
      </c>
      <c r="F160" s="130"/>
      <c r="G160" s="130"/>
      <c r="H160" s="130"/>
      <c r="I160" s="131"/>
      <c r="J160" s="131">
        <f>J161</f>
        <v>1400</v>
      </c>
      <c r="K160" s="25"/>
      <c r="L160" s="116"/>
      <c r="M160" s="62"/>
      <c r="P160" s="127"/>
    </row>
    <row r="161" spans="1:12" ht="24" customHeight="1">
      <c r="A161" s="43" t="s">
        <v>327</v>
      </c>
      <c r="B161" s="190" t="s">
        <v>226</v>
      </c>
      <c r="C161" s="14">
        <v>965</v>
      </c>
      <c r="D161" s="20" t="s">
        <v>47</v>
      </c>
      <c r="E161" s="19">
        <v>6000000143</v>
      </c>
      <c r="F161" s="15"/>
      <c r="G161" s="14"/>
      <c r="H161" s="14">
        <v>200</v>
      </c>
      <c r="I161" s="33"/>
      <c r="J161" s="109">
        <f>J162</f>
        <v>1400</v>
      </c>
      <c r="K161" s="8"/>
      <c r="L161" s="116"/>
    </row>
    <row r="162" spans="1:16" s="34" customFormat="1" ht="29.25" customHeight="1">
      <c r="A162" s="59" t="s">
        <v>397</v>
      </c>
      <c r="B162" s="190" t="s">
        <v>105</v>
      </c>
      <c r="C162" s="19">
        <v>965</v>
      </c>
      <c r="D162" s="20" t="s">
        <v>47</v>
      </c>
      <c r="E162" s="19">
        <v>6000000143</v>
      </c>
      <c r="F162" s="19"/>
      <c r="G162" s="19"/>
      <c r="H162" s="20" t="s">
        <v>97</v>
      </c>
      <c r="I162" s="8"/>
      <c r="J162" s="109">
        <v>1400</v>
      </c>
      <c r="K162" s="8"/>
      <c r="L162" s="116"/>
      <c r="M162" s="62">
        <v>100</v>
      </c>
      <c r="P162" s="127">
        <v>100</v>
      </c>
    </row>
    <row r="163" spans="1:16" s="34" customFormat="1" ht="74.25" customHeight="1">
      <c r="A163" s="137" t="s">
        <v>328</v>
      </c>
      <c r="B163" s="138" t="s">
        <v>425</v>
      </c>
      <c r="C163" s="130">
        <v>965</v>
      </c>
      <c r="D163" s="134" t="s">
        <v>47</v>
      </c>
      <c r="E163" s="130">
        <v>6000000151</v>
      </c>
      <c r="F163" s="130"/>
      <c r="G163" s="130"/>
      <c r="H163" s="130"/>
      <c r="I163" s="131"/>
      <c r="J163" s="131">
        <f>J164</f>
        <v>23600</v>
      </c>
      <c r="K163" s="25"/>
      <c r="L163" s="116"/>
      <c r="M163" s="62"/>
      <c r="P163" s="127"/>
    </row>
    <row r="164" spans="1:12" ht="25.5" customHeight="1">
      <c r="A164" s="49" t="s">
        <v>329</v>
      </c>
      <c r="B164" s="190" t="s">
        <v>226</v>
      </c>
      <c r="C164" s="14">
        <v>965</v>
      </c>
      <c r="D164" s="20" t="s">
        <v>47</v>
      </c>
      <c r="E164" s="19">
        <v>6000000151</v>
      </c>
      <c r="F164" s="15"/>
      <c r="G164" s="14"/>
      <c r="H164" s="14">
        <v>200</v>
      </c>
      <c r="I164" s="33"/>
      <c r="J164" s="8">
        <f>J165</f>
        <v>23600</v>
      </c>
      <c r="K164" s="8"/>
      <c r="L164" s="116"/>
    </row>
    <row r="165" spans="1:16" s="147" customFormat="1" ht="26.25" customHeight="1">
      <c r="A165" s="140" t="s">
        <v>398</v>
      </c>
      <c r="B165" s="197" t="s">
        <v>105</v>
      </c>
      <c r="C165" s="144">
        <v>965</v>
      </c>
      <c r="D165" s="145" t="s">
        <v>47</v>
      </c>
      <c r="E165" s="144">
        <v>6000000151</v>
      </c>
      <c r="F165" s="144">
        <v>412</v>
      </c>
      <c r="G165" s="144">
        <v>290</v>
      </c>
      <c r="H165" s="145" t="s">
        <v>97</v>
      </c>
      <c r="I165" s="109"/>
      <c r="J165" s="109">
        <v>23600</v>
      </c>
      <c r="K165" s="109"/>
      <c r="L165" s="116"/>
      <c r="M165" s="146"/>
      <c r="O165" s="147">
        <v>-2171.7</v>
      </c>
      <c r="P165" s="148">
        <v>-537.9</v>
      </c>
    </row>
    <row r="166" spans="1:16" s="34" customFormat="1" ht="42.75" customHeight="1" hidden="1">
      <c r="A166" s="137" t="s">
        <v>330</v>
      </c>
      <c r="B166" s="138" t="s">
        <v>416</v>
      </c>
      <c r="C166" s="130">
        <v>965</v>
      </c>
      <c r="D166" s="134" t="s">
        <v>47</v>
      </c>
      <c r="E166" s="130">
        <v>6000000152</v>
      </c>
      <c r="F166" s="130"/>
      <c r="G166" s="130"/>
      <c r="H166" s="130"/>
      <c r="I166" s="131"/>
      <c r="J166" s="168">
        <f>J167</f>
        <v>0</v>
      </c>
      <c r="K166" s="25"/>
      <c r="L166" s="116"/>
      <c r="M166" s="62"/>
      <c r="P166" s="127"/>
    </row>
    <row r="167" spans="1:12" ht="23.25" customHeight="1" hidden="1">
      <c r="A167" s="49" t="s">
        <v>331</v>
      </c>
      <c r="B167" s="190" t="s">
        <v>226</v>
      </c>
      <c r="C167" s="14">
        <v>965</v>
      </c>
      <c r="D167" s="20" t="s">
        <v>47</v>
      </c>
      <c r="E167" s="19">
        <v>6000000152</v>
      </c>
      <c r="F167" s="15"/>
      <c r="G167" s="14"/>
      <c r="H167" s="14">
        <v>200</v>
      </c>
      <c r="I167" s="33"/>
      <c r="J167" s="158">
        <f>J168</f>
        <v>0</v>
      </c>
      <c r="K167" s="8"/>
      <c r="L167" s="116"/>
    </row>
    <row r="168" spans="1:16" s="34" customFormat="1" ht="29.25" customHeight="1" hidden="1">
      <c r="A168" s="140" t="s">
        <v>356</v>
      </c>
      <c r="B168" s="190" t="s">
        <v>105</v>
      </c>
      <c r="C168" s="19">
        <v>965</v>
      </c>
      <c r="D168" s="20" t="s">
        <v>47</v>
      </c>
      <c r="E168" s="19">
        <v>6000000152</v>
      </c>
      <c r="F168" s="19"/>
      <c r="G168" s="19"/>
      <c r="H168" s="20" t="s">
        <v>97</v>
      </c>
      <c r="I168" s="8"/>
      <c r="J168" s="158">
        <v>0</v>
      </c>
      <c r="K168" s="8"/>
      <c r="L168" s="116"/>
      <c r="M168" s="62"/>
      <c r="P168" s="127"/>
    </row>
    <row r="169" spans="1:16" s="34" customFormat="1" ht="72.75" customHeight="1">
      <c r="A169" s="137" t="s">
        <v>330</v>
      </c>
      <c r="B169" s="138" t="s">
        <v>415</v>
      </c>
      <c r="C169" s="130">
        <v>965</v>
      </c>
      <c r="D169" s="134" t="s">
        <v>47</v>
      </c>
      <c r="E169" s="130">
        <v>6000000154</v>
      </c>
      <c r="F169" s="130"/>
      <c r="G169" s="130"/>
      <c r="H169" s="130"/>
      <c r="I169" s="131"/>
      <c r="J169" s="131">
        <f>J170</f>
        <v>200</v>
      </c>
      <c r="K169" s="25"/>
      <c r="L169" s="116"/>
      <c r="M169" s="62"/>
      <c r="P169" s="127"/>
    </row>
    <row r="170" spans="1:12" ht="27" customHeight="1">
      <c r="A170" s="49" t="s">
        <v>331</v>
      </c>
      <c r="B170" s="190" t="s">
        <v>226</v>
      </c>
      <c r="C170" s="14">
        <v>965</v>
      </c>
      <c r="D170" s="20" t="s">
        <v>47</v>
      </c>
      <c r="E170" s="19">
        <v>6000000154</v>
      </c>
      <c r="F170" s="15"/>
      <c r="G170" s="14"/>
      <c r="H170" s="14">
        <v>200</v>
      </c>
      <c r="I170" s="33"/>
      <c r="J170" s="109">
        <f>J171</f>
        <v>200</v>
      </c>
      <c r="K170" s="8"/>
      <c r="L170" s="116"/>
    </row>
    <row r="171" spans="1:16" s="34" customFormat="1" ht="28.5" customHeight="1">
      <c r="A171" s="140" t="s">
        <v>356</v>
      </c>
      <c r="B171" s="190" t="s">
        <v>105</v>
      </c>
      <c r="C171" s="19">
        <v>965</v>
      </c>
      <c r="D171" s="20" t="s">
        <v>47</v>
      </c>
      <c r="E171" s="19">
        <v>6000000154</v>
      </c>
      <c r="F171" s="19"/>
      <c r="G171" s="19"/>
      <c r="H171" s="20" t="s">
        <v>97</v>
      </c>
      <c r="I171" s="8"/>
      <c r="J171" s="109">
        <v>200</v>
      </c>
      <c r="K171" s="8"/>
      <c r="L171" s="116"/>
      <c r="M171" s="62"/>
      <c r="P171" s="127"/>
    </row>
    <row r="172" spans="1:16" s="34" customFormat="1" ht="38.25" customHeight="1">
      <c r="A172" s="137" t="s">
        <v>332</v>
      </c>
      <c r="B172" s="189" t="s">
        <v>417</v>
      </c>
      <c r="C172" s="130">
        <v>965</v>
      </c>
      <c r="D172" s="134" t="s">
        <v>47</v>
      </c>
      <c r="E172" s="130">
        <v>6000000155</v>
      </c>
      <c r="F172" s="130"/>
      <c r="G172" s="130"/>
      <c r="H172" s="134"/>
      <c r="I172" s="133"/>
      <c r="J172" s="133">
        <f>J173</f>
        <v>208</v>
      </c>
      <c r="K172" s="8"/>
      <c r="L172" s="116"/>
      <c r="M172" s="62"/>
      <c r="P172" s="127"/>
    </row>
    <row r="173" spans="1:16" s="34" customFormat="1" ht="28.5" customHeight="1">
      <c r="A173" s="49" t="s">
        <v>333</v>
      </c>
      <c r="B173" s="190" t="s">
        <v>226</v>
      </c>
      <c r="C173" s="14">
        <v>965</v>
      </c>
      <c r="D173" s="20" t="s">
        <v>47</v>
      </c>
      <c r="E173" s="19">
        <v>6000000155</v>
      </c>
      <c r="F173" s="15"/>
      <c r="G173" s="14"/>
      <c r="H173" s="14">
        <v>200</v>
      </c>
      <c r="I173" s="8"/>
      <c r="J173" s="8">
        <f>J174</f>
        <v>208</v>
      </c>
      <c r="K173" s="8"/>
      <c r="L173" s="116"/>
      <c r="M173" s="62"/>
      <c r="P173" s="127"/>
    </row>
    <row r="174" spans="1:16" s="34" customFormat="1" ht="28.5" customHeight="1">
      <c r="A174" s="49" t="s">
        <v>334</v>
      </c>
      <c r="B174" s="190" t="s">
        <v>105</v>
      </c>
      <c r="C174" s="19">
        <v>965</v>
      </c>
      <c r="D174" s="20" t="s">
        <v>47</v>
      </c>
      <c r="E174" s="19">
        <v>6000000155</v>
      </c>
      <c r="F174" s="19"/>
      <c r="G174" s="19"/>
      <c r="H174" s="20" t="s">
        <v>97</v>
      </c>
      <c r="I174" s="8"/>
      <c r="J174" s="8">
        <v>208</v>
      </c>
      <c r="K174" s="8"/>
      <c r="L174" s="116"/>
      <c r="M174" s="62"/>
      <c r="P174" s="127">
        <v>100</v>
      </c>
    </row>
    <row r="175" spans="1:16" s="34" customFormat="1" ht="39.75" customHeight="1">
      <c r="A175" s="137" t="s">
        <v>335</v>
      </c>
      <c r="B175" s="138" t="s">
        <v>418</v>
      </c>
      <c r="C175" s="130">
        <v>965</v>
      </c>
      <c r="D175" s="134" t="s">
        <v>47</v>
      </c>
      <c r="E175" s="130">
        <v>6000000161</v>
      </c>
      <c r="F175" s="130"/>
      <c r="G175" s="130"/>
      <c r="H175" s="130"/>
      <c r="I175" s="133"/>
      <c r="J175" s="133">
        <f>J176+J178</f>
        <v>50277.3</v>
      </c>
      <c r="K175" s="8"/>
      <c r="L175" s="116"/>
      <c r="M175" s="62"/>
      <c r="P175" s="127"/>
    </row>
    <row r="176" spans="1:12" ht="26.25" customHeight="1">
      <c r="A176" s="49" t="s">
        <v>336</v>
      </c>
      <c r="B176" s="190" t="s">
        <v>226</v>
      </c>
      <c r="C176" s="14">
        <v>965</v>
      </c>
      <c r="D176" s="20" t="s">
        <v>47</v>
      </c>
      <c r="E176" s="19">
        <v>6000000161</v>
      </c>
      <c r="F176" s="15"/>
      <c r="G176" s="14"/>
      <c r="H176" s="14">
        <v>200</v>
      </c>
      <c r="I176" s="33"/>
      <c r="J176" s="8">
        <f>J177</f>
        <v>50277.3</v>
      </c>
      <c r="K176" s="8"/>
      <c r="L176" s="116"/>
    </row>
    <row r="177" spans="1:16" s="147" customFormat="1" ht="25.5">
      <c r="A177" s="149" t="s">
        <v>337</v>
      </c>
      <c r="B177" s="197" t="s">
        <v>105</v>
      </c>
      <c r="C177" s="144">
        <v>965</v>
      </c>
      <c r="D177" s="145" t="s">
        <v>47</v>
      </c>
      <c r="E177" s="144">
        <v>6000000161</v>
      </c>
      <c r="F177" s="144"/>
      <c r="G177" s="144"/>
      <c r="H177" s="145" t="s">
        <v>97</v>
      </c>
      <c r="I177" s="109"/>
      <c r="J177" s="109">
        <v>50277.3</v>
      </c>
      <c r="K177" s="109"/>
      <c r="L177" s="116"/>
      <c r="M177" s="146">
        <v>-2.7</v>
      </c>
      <c r="O177" s="147">
        <v>-455.4</v>
      </c>
      <c r="P177" s="148">
        <v>-665.6</v>
      </c>
    </row>
    <row r="178" spans="1:16" s="147" customFormat="1" ht="12.75" hidden="1">
      <c r="A178" s="49" t="s">
        <v>306</v>
      </c>
      <c r="B178" s="197" t="s">
        <v>119</v>
      </c>
      <c r="C178" s="144">
        <v>965</v>
      </c>
      <c r="D178" s="145" t="s">
        <v>47</v>
      </c>
      <c r="E178" s="144">
        <v>6000000161</v>
      </c>
      <c r="F178" s="144"/>
      <c r="G178" s="144"/>
      <c r="H178" s="145" t="s">
        <v>267</v>
      </c>
      <c r="I178" s="109"/>
      <c r="J178" s="159">
        <f>J179</f>
        <v>0</v>
      </c>
      <c r="K178" s="109"/>
      <c r="L178" s="116"/>
      <c r="M178" s="146"/>
      <c r="P178" s="148"/>
    </row>
    <row r="179" spans="1:16" s="147" customFormat="1" ht="12.75" hidden="1">
      <c r="A179" s="49" t="s">
        <v>306</v>
      </c>
      <c r="B179" s="197" t="s">
        <v>96</v>
      </c>
      <c r="C179" s="144">
        <v>965</v>
      </c>
      <c r="D179" s="145" t="s">
        <v>47</v>
      </c>
      <c r="E179" s="144">
        <v>6000000161</v>
      </c>
      <c r="F179" s="144"/>
      <c r="G179" s="144"/>
      <c r="H179" s="145" t="s">
        <v>98</v>
      </c>
      <c r="I179" s="109"/>
      <c r="J179" s="159">
        <v>0</v>
      </c>
      <c r="K179" s="109"/>
      <c r="L179" s="116"/>
      <c r="M179" s="146"/>
      <c r="P179" s="148"/>
    </row>
    <row r="180" spans="1:16" s="34" customFormat="1" ht="40.5" customHeight="1">
      <c r="A180" s="137" t="s">
        <v>338</v>
      </c>
      <c r="B180" s="138" t="s">
        <v>419</v>
      </c>
      <c r="C180" s="130">
        <v>965</v>
      </c>
      <c r="D180" s="134" t="s">
        <v>47</v>
      </c>
      <c r="E180" s="130">
        <v>6000000162</v>
      </c>
      <c r="F180" s="130"/>
      <c r="G180" s="130"/>
      <c r="H180" s="130"/>
      <c r="I180" s="133"/>
      <c r="J180" s="133">
        <f>J181</f>
        <v>10250</v>
      </c>
      <c r="K180" s="8"/>
      <c r="L180" s="116"/>
      <c r="M180" s="62"/>
      <c r="P180" s="127"/>
    </row>
    <row r="181" spans="1:12" ht="26.25" customHeight="1">
      <c r="A181" s="49" t="s">
        <v>339</v>
      </c>
      <c r="B181" s="190" t="s">
        <v>226</v>
      </c>
      <c r="C181" s="14">
        <v>965</v>
      </c>
      <c r="D181" s="20" t="s">
        <v>47</v>
      </c>
      <c r="E181" s="19">
        <v>6000000162</v>
      </c>
      <c r="F181" s="15"/>
      <c r="G181" s="14"/>
      <c r="H181" s="14">
        <v>200</v>
      </c>
      <c r="I181" s="33"/>
      <c r="J181" s="8">
        <f>J182</f>
        <v>10250</v>
      </c>
      <c r="K181" s="8"/>
      <c r="L181" s="116"/>
    </row>
    <row r="182" spans="1:16" s="147" customFormat="1" ht="29.25" customHeight="1">
      <c r="A182" s="49" t="s">
        <v>340</v>
      </c>
      <c r="B182" s="197" t="s">
        <v>105</v>
      </c>
      <c r="C182" s="144">
        <v>965</v>
      </c>
      <c r="D182" s="145" t="s">
        <v>47</v>
      </c>
      <c r="E182" s="144">
        <v>6000000162</v>
      </c>
      <c r="F182" s="144"/>
      <c r="G182" s="144"/>
      <c r="H182" s="145" t="s">
        <v>97</v>
      </c>
      <c r="I182" s="109"/>
      <c r="J182" s="109">
        <v>10250</v>
      </c>
      <c r="K182" s="109"/>
      <c r="L182" s="116"/>
      <c r="M182" s="146"/>
      <c r="P182" s="148"/>
    </row>
    <row r="183" spans="1:16" s="34" customFormat="1" ht="54" customHeight="1">
      <c r="A183" s="137" t="s">
        <v>341</v>
      </c>
      <c r="B183" s="138" t="s">
        <v>420</v>
      </c>
      <c r="C183" s="130">
        <v>965</v>
      </c>
      <c r="D183" s="134" t="s">
        <v>47</v>
      </c>
      <c r="E183" s="130">
        <v>6000000163</v>
      </c>
      <c r="F183" s="130"/>
      <c r="G183" s="130"/>
      <c r="H183" s="130"/>
      <c r="I183" s="133"/>
      <c r="J183" s="133">
        <f>J185</f>
        <v>301</v>
      </c>
      <c r="K183" s="8"/>
      <c r="L183" s="116"/>
      <c r="M183" s="62"/>
      <c r="P183" s="127"/>
    </row>
    <row r="184" spans="1:12" ht="24" customHeight="1">
      <c r="A184" s="49" t="s">
        <v>342</v>
      </c>
      <c r="B184" s="190" t="s">
        <v>226</v>
      </c>
      <c r="C184" s="14">
        <v>965</v>
      </c>
      <c r="D184" s="20" t="s">
        <v>47</v>
      </c>
      <c r="E184" s="19">
        <v>6000000163</v>
      </c>
      <c r="F184" s="15"/>
      <c r="G184" s="14"/>
      <c r="H184" s="14">
        <v>200</v>
      </c>
      <c r="I184" s="33"/>
      <c r="J184" s="8">
        <f>J185</f>
        <v>301</v>
      </c>
      <c r="K184" s="8"/>
      <c r="L184" s="116"/>
    </row>
    <row r="185" spans="1:16" s="34" customFormat="1" ht="25.5">
      <c r="A185" s="49" t="s">
        <v>343</v>
      </c>
      <c r="B185" s="190" t="s">
        <v>105</v>
      </c>
      <c r="C185" s="19">
        <v>965</v>
      </c>
      <c r="D185" s="20" t="s">
        <v>47</v>
      </c>
      <c r="E185" s="19">
        <v>6000000163</v>
      </c>
      <c r="F185" s="19"/>
      <c r="G185" s="19"/>
      <c r="H185" s="19">
        <v>240</v>
      </c>
      <c r="I185" s="8"/>
      <c r="J185" s="109">
        <v>301</v>
      </c>
      <c r="K185" s="8"/>
      <c r="L185" s="116"/>
      <c r="M185" s="62"/>
      <c r="P185" s="127"/>
    </row>
    <row r="186" spans="1:16" s="44" customFormat="1" ht="17.25" customHeight="1" hidden="1">
      <c r="A186" s="103" t="s">
        <v>83</v>
      </c>
      <c r="B186" s="194" t="s">
        <v>182</v>
      </c>
      <c r="C186" s="73">
        <v>965</v>
      </c>
      <c r="D186" s="74" t="s">
        <v>183</v>
      </c>
      <c r="E186" s="73"/>
      <c r="F186" s="73"/>
      <c r="G186" s="73"/>
      <c r="H186" s="73"/>
      <c r="I186" s="104"/>
      <c r="J186" s="161">
        <f>J187</f>
        <v>0</v>
      </c>
      <c r="K186" s="45">
        <f>K187</f>
        <v>0</v>
      </c>
      <c r="L186" s="120"/>
      <c r="M186" s="64"/>
      <c r="P186" s="129"/>
    </row>
    <row r="187" spans="1:16" s="35" customFormat="1" ht="26.25" customHeight="1" hidden="1">
      <c r="A187" s="80" t="s">
        <v>154</v>
      </c>
      <c r="B187" s="195" t="s">
        <v>185</v>
      </c>
      <c r="C187" s="77">
        <v>965</v>
      </c>
      <c r="D187" s="78" t="s">
        <v>184</v>
      </c>
      <c r="E187" s="77"/>
      <c r="F187" s="77"/>
      <c r="G187" s="77"/>
      <c r="H187" s="77"/>
      <c r="I187" s="91"/>
      <c r="J187" s="162">
        <f>J188</f>
        <v>0</v>
      </c>
      <c r="K187" s="48"/>
      <c r="L187" s="121"/>
      <c r="M187" s="65"/>
      <c r="P187" s="126"/>
    </row>
    <row r="188" spans="1:13" ht="28.5" customHeight="1" hidden="1">
      <c r="A188" s="87" t="s">
        <v>155</v>
      </c>
      <c r="B188" s="93" t="s">
        <v>186</v>
      </c>
      <c r="C188" s="82">
        <v>965</v>
      </c>
      <c r="D188" s="83" t="s">
        <v>184</v>
      </c>
      <c r="E188" s="82">
        <v>4100000171</v>
      </c>
      <c r="F188" s="82"/>
      <c r="G188" s="82"/>
      <c r="H188" s="82"/>
      <c r="I188" s="84"/>
      <c r="J188" s="163">
        <f>J189</f>
        <v>0</v>
      </c>
      <c r="K188" s="46"/>
      <c r="L188" s="122"/>
      <c r="M188" s="66"/>
    </row>
    <row r="189" spans="1:12" ht="17.25" customHeight="1" hidden="1">
      <c r="A189" s="43" t="s">
        <v>156</v>
      </c>
      <c r="B189" s="190" t="s">
        <v>104</v>
      </c>
      <c r="C189" s="14">
        <v>965</v>
      </c>
      <c r="D189" s="20" t="s">
        <v>184</v>
      </c>
      <c r="E189" s="19">
        <v>4100000171</v>
      </c>
      <c r="F189" s="15"/>
      <c r="G189" s="14"/>
      <c r="H189" s="14">
        <v>200</v>
      </c>
      <c r="I189" s="33"/>
      <c r="J189" s="158">
        <f>J190</f>
        <v>0</v>
      </c>
      <c r="K189" s="8"/>
      <c r="L189" s="116"/>
    </row>
    <row r="190" spans="1:13" ht="29.25" customHeight="1" hidden="1">
      <c r="A190" s="56" t="s">
        <v>157</v>
      </c>
      <c r="B190" s="190" t="s">
        <v>105</v>
      </c>
      <c r="C190" s="19">
        <v>965</v>
      </c>
      <c r="D190" s="20" t="s">
        <v>184</v>
      </c>
      <c r="E190" s="19">
        <v>4100000171</v>
      </c>
      <c r="F190" s="19">
        <v>447</v>
      </c>
      <c r="G190" s="19">
        <v>290</v>
      </c>
      <c r="H190" s="20" t="s">
        <v>97</v>
      </c>
      <c r="I190" s="33"/>
      <c r="J190" s="158">
        <v>0</v>
      </c>
      <c r="K190" s="47"/>
      <c r="L190" s="122"/>
      <c r="M190" s="66"/>
    </row>
    <row r="191" spans="1:13" ht="29.25" customHeight="1" hidden="1">
      <c r="A191" s="156" t="s">
        <v>260</v>
      </c>
      <c r="B191" s="189" t="s">
        <v>256</v>
      </c>
      <c r="C191" s="130">
        <v>965</v>
      </c>
      <c r="D191" s="134" t="s">
        <v>47</v>
      </c>
      <c r="E191" s="130" t="s">
        <v>258</v>
      </c>
      <c r="F191" s="130"/>
      <c r="G191" s="130"/>
      <c r="H191" s="134"/>
      <c r="I191" s="133"/>
      <c r="J191" s="160">
        <f>J192</f>
        <v>0</v>
      </c>
      <c r="K191" s="47"/>
      <c r="L191" s="122"/>
      <c r="M191" s="66"/>
    </row>
    <row r="192" spans="1:16" s="147" customFormat="1" ht="29.25" customHeight="1" hidden="1">
      <c r="A192" s="142" t="s">
        <v>262</v>
      </c>
      <c r="B192" s="197" t="s">
        <v>226</v>
      </c>
      <c r="C192" s="144">
        <v>965</v>
      </c>
      <c r="D192" s="145" t="s">
        <v>47</v>
      </c>
      <c r="E192" s="144" t="s">
        <v>258</v>
      </c>
      <c r="F192" s="144"/>
      <c r="G192" s="144"/>
      <c r="H192" s="145" t="s">
        <v>264</v>
      </c>
      <c r="I192" s="109"/>
      <c r="J192" s="159">
        <f>J193</f>
        <v>0</v>
      </c>
      <c r="K192" s="153"/>
      <c r="L192" s="122"/>
      <c r="M192" s="157"/>
      <c r="P192" s="148"/>
    </row>
    <row r="193" spans="1:16" s="147" customFormat="1" ht="29.25" customHeight="1" hidden="1">
      <c r="A193" s="142" t="s">
        <v>263</v>
      </c>
      <c r="B193" s="197" t="s">
        <v>105</v>
      </c>
      <c r="C193" s="144">
        <v>965</v>
      </c>
      <c r="D193" s="145" t="s">
        <v>47</v>
      </c>
      <c r="E193" s="144" t="s">
        <v>258</v>
      </c>
      <c r="F193" s="144"/>
      <c r="G193" s="144"/>
      <c r="H193" s="145" t="s">
        <v>97</v>
      </c>
      <c r="I193" s="109"/>
      <c r="J193" s="159">
        <v>0</v>
      </c>
      <c r="K193" s="153"/>
      <c r="L193" s="122"/>
      <c r="M193" s="157"/>
      <c r="P193" s="148"/>
    </row>
    <row r="194" spans="1:13" ht="29.25" customHeight="1" hidden="1">
      <c r="A194" s="156" t="s">
        <v>261</v>
      </c>
      <c r="B194" s="189" t="s">
        <v>257</v>
      </c>
      <c r="C194" s="130">
        <v>965</v>
      </c>
      <c r="D194" s="134" t="s">
        <v>47</v>
      </c>
      <c r="E194" s="130" t="s">
        <v>259</v>
      </c>
      <c r="F194" s="130"/>
      <c r="G194" s="130"/>
      <c r="H194" s="134"/>
      <c r="I194" s="133"/>
      <c r="J194" s="160">
        <f>J195</f>
        <v>0</v>
      </c>
      <c r="K194" s="47"/>
      <c r="L194" s="122"/>
      <c r="M194" s="66"/>
    </row>
    <row r="195" spans="1:13" ht="29.25" customHeight="1" hidden="1">
      <c r="A195" s="142" t="s">
        <v>265</v>
      </c>
      <c r="B195" s="197" t="s">
        <v>226</v>
      </c>
      <c r="C195" s="144">
        <v>965</v>
      </c>
      <c r="D195" s="145" t="s">
        <v>47</v>
      </c>
      <c r="E195" s="144" t="s">
        <v>259</v>
      </c>
      <c r="F195" s="144"/>
      <c r="G195" s="144"/>
      <c r="H195" s="145" t="s">
        <v>264</v>
      </c>
      <c r="I195" s="109"/>
      <c r="J195" s="159">
        <f>J196</f>
        <v>0</v>
      </c>
      <c r="K195" s="47"/>
      <c r="L195" s="122"/>
      <c r="M195" s="66"/>
    </row>
    <row r="196" spans="1:13" ht="29.25" customHeight="1" hidden="1">
      <c r="A196" s="142" t="s">
        <v>266</v>
      </c>
      <c r="B196" s="197" t="s">
        <v>105</v>
      </c>
      <c r="C196" s="144">
        <v>965</v>
      </c>
      <c r="D196" s="145" t="s">
        <v>47</v>
      </c>
      <c r="E196" s="144" t="s">
        <v>259</v>
      </c>
      <c r="F196" s="144"/>
      <c r="G196" s="144"/>
      <c r="H196" s="145" t="s">
        <v>97</v>
      </c>
      <c r="I196" s="109"/>
      <c r="J196" s="159">
        <v>0</v>
      </c>
      <c r="K196" s="47"/>
      <c r="L196" s="122"/>
      <c r="M196" s="66"/>
    </row>
    <row r="197" spans="1:13" ht="29.25" customHeight="1">
      <c r="A197" s="103" t="s">
        <v>83</v>
      </c>
      <c r="B197" s="194" t="s">
        <v>268</v>
      </c>
      <c r="C197" s="73">
        <v>965</v>
      </c>
      <c r="D197" s="74" t="s">
        <v>183</v>
      </c>
      <c r="E197" s="73"/>
      <c r="F197" s="73"/>
      <c r="G197" s="73"/>
      <c r="H197" s="73"/>
      <c r="I197" s="104"/>
      <c r="J197" s="75">
        <f>J198</f>
        <v>505</v>
      </c>
      <c r="K197" s="47"/>
      <c r="L197" s="122"/>
      <c r="M197" s="66"/>
    </row>
    <row r="198" spans="1:13" ht="29.25" customHeight="1">
      <c r="A198" s="80" t="s">
        <v>154</v>
      </c>
      <c r="B198" s="195" t="s">
        <v>185</v>
      </c>
      <c r="C198" s="77">
        <v>965</v>
      </c>
      <c r="D198" s="78" t="s">
        <v>184</v>
      </c>
      <c r="E198" s="77"/>
      <c r="F198" s="77"/>
      <c r="G198" s="77"/>
      <c r="H198" s="77"/>
      <c r="I198" s="91"/>
      <c r="J198" s="91">
        <f>J199</f>
        <v>505</v>
      </c>
      <c r="K198" s="47"/>
      <c r="L198" s="122"/>
      <c r="M198" s="66"/>
    </row>
    <row r="199" spans="1:13" ht="63.75" customHeight="1">
      <c r="A199" s="87" t="s">
        <v>155</v>
      </c>
      <c r="B199" s="93" t="s">
        <v>269</v>
      </c>
      <c r="C199" s="82">
        <v>965</v>
      </c>
      <c r="D199" s="83" t="s">
        <v>184</v>
      </c>
      <c r="E199" s="130">
        <v>8000000171</v>
      </c>
      <c r="F199" s="130"/>
      <c r="G199" s="130"/>
      <c r="H199" s="130"/>
      <c r="I199" s="131"/>
      <c r="J199" s="131">
        <f>J200</f>
        <v>505</v>
      </c>
      <c r="K199" s="47"/>
      <c r="L199" s="122"/>
      <c r="M199" s="66"/>
    </row>
    <row r="200" spans="1:13" ht="29.25" customHeight="1">
      <c r="A200" s="43" t="s">
        <v>156</v>
      </c>
      <c r="B200" s="190" t="s">
        <v>226</v>
      </c>
      <c r="C200" s="14">
        <v>965</v>
      </c>
      <c r="D200" s="20" t="s">
        <v>184</v>
      </c>
      <c r="E200" s="144">
        <v>8000000171</v>
      </c>
      <c r="F200" s="15"/>
      <c r="G200" s="14"/>
      <c r="H200" s="14">
        <v>200</v>
      </c>
      <c r="I200" s="33"/>
      <c r="J200" s="8">
        <f>J201</f>
        <v>505</v>
      </c>
      <c r="K200" s="47"/>
      <c r="L200" s="122"/>
      <c r="M200" s="66"/>
    </row>
    <row r="201" spans="1:13" ht="29.25" customHeight="1">
      <c r="A201" s="56" t="s">
        <v>157</v>
      </c>
      <c r="B201" s="190" t="s">
        <v>105</v>
      </c>
      <c r="C201" s="19">
        <v>965</v>
      </c>
      <c r="D201" s="20" t="s">
        <v>184</v>
      </c>
      <c r="E201" s="144">
        <v>8000000171</v>
      </c>
      <c r="F201" s="19">
        <v>447</v>
      </c>
      <c r="G201" s="19">
        <v>290</v>
      </c>
      <c r="H201" s="20" t="s">
        <v>97</v>
      </c>
      <c r="I201" s="33"/>
      <c r="J201" s="109">
        <v>505</v>
      </c>
      <c r="K201" s="47"/>
      <c r="L201" s="122"/>
      <c r="M201" s="66"/>
    </row>
    <row r="202" spans="1:16" s="44" customFormat="1" ht="17.25" customHeight="1">
      <c r="A202" s="103" t="s">
        <v>84</v>
      </c>
      <c r="B202" s="194" t="s">
        <v>124</v>
      </c>
      <c r="C202" s="73">
        <v>965</v>
      </c>
      <c r="D202" s="74" t="s">
        <v>125</v>
      </c>
      <c r="E202" s="73"/>
      <c r="F202" s="73"/>
      <c r="G202" s="73"/>
      <c r="H202" s="73"/>
      <c r="I202" s="104"/>
      <c r="J202" s="75">
        <f>J203+J213</f>
        <v>5990</v>
      </c>
      <c r="K202" s="45">
        <f>K203</f>
        <v>0</v>
      </c>
      <c r="L202" s="120"/>
      <c r="M202" s="64"/>
      <c r="P202" s="129"/>
    </row>
    <row r="203" spans="1:16" s="35" customFormat="1" ht="26.25" customHeight="1">
      <c r="A203" s="80" t="s">
        <v>158</v>
      </c>
      <c r="B203" s="195" t="s">
        <v>77</v>
      </c>
      <c r="C203" s="77">
        <v>965</v>
      </c>
      <c r="D203" s="78" t="s">
        <v>76</v>
      </c>
      <c r="E203" s="77"/>
      <c r="F203" s="77"/>
      <c r="G203" s="77"/>
      <c r="H203" s="77"/>
      <c r="I203" s="91"/>
      <c r="J203" s="91">
        <f>J204</f>
        <v>100</v>
      </c>
      <c r="K203" s="48"/>
      <c r="L203" s="121"/>
      <c r="M203" s="65"/>
      <c r="P203" s="126"/>
    </row>
    <row r="204" spans="1:13" ht="94.5" customHeight="1">
      <c r="A204" s="87" t="s">
        <v>159</v>
      </c>
      <c r="B204" s="93" t="s">
        <v>373</v>
      </c>
      <c r="C204" s="82">
        <v>965</v>
      </c>
      <c r="D204" s="83" t="s">
        <v>76</v>
      </c>
      <c r="E204" s="130">
        <v>9000000181</v>
      </c>
      <c r="F204" s="130"/>
      <c r="G204" s="130"/>
      <c r="H204" s="130"/>
      <c r="I204" s="131"/>
      <c r="J204" s="131">
        <f>J205</f>
        <v>100</v>
      </c>
      <c r="K204" s="46"/>
      <c r="L204" s="122"/>
      <c r="M204" s="66"/>
    </row>
    <row r="205" spans="1:12" ht="24.75" customHeight="1">
      <c r="A205" s="43" t="s">
        <v>160</v>
      </c>
      <c r="B205" s="190" t="s">
        <v>226</v>
      </c>
      <c r="C205" s="14">
        <v>965</v>
      </c>
      <c r="D205" s="20" t="s">
        <v>76</v>
      </c>
      <c r="E205" s="19">
        <v>9000000181</v>
      </c>
      <c r="F205" s="15"/>
      <c r="G205" s="14"/>
      <c r="H205" s="14">
        <v>200</v>
      </c>
      <c r="I205" s="33"/>
      <c r="J205" s="8">
        <f>J206</f>
        <v>100</v>
      </c>
      <c r="K205" s="8"/>
      <c r="L205" s="116"/>
    </row>
    <row r="206" spans="1:13" ht="29.25" customHeight="1">
      <c r="A206" s="56" t="s">
        <v>161</v>
      </c>
      <c r="B206" s="190" t="s">
        <v>105</v>
      </c>
      <c r="C206" s="19">
        <v>965</v>
      </c>
      <c r="D206" s="20" t="s">
        <v>76</v>
      </c>
      <c r="E206" s="19">
        <v>9000000181</v>
      </c>
      <c r="F206" s="19">
        <v>447</v>
      </c>
      <c r="G206" s="19">
        <v>290</v>
      </c>
      <c r="H206" s="20" t="s">
        <v>97</v>
      </c>
      <c r="I206" s="33"/>
      <c r="J206" s="109">
        <v>100</v>
      </c>
      <c r="K206" s="47"/>
      <c r="L206" s="122"/>
      <c r="M206" s="66">
        <v>-100</v>
      </c>
    </row>
    <row r="207" spans="1:16" s="35" customFormat="1" ht="13.5" customHeight="1" hidden="1">
      <c r="A207" s="80" t="s">
        <v>187</v>
      </c>
      <c r="B207" s="195" t="s">
        <v>216</v>
      </c>
      <c r="C207" s="77">
        <v>965</v>
      </c>
      <c r="D207" s="78" t="s">
        <v>48</v>
      </c>
      <c r="E207" s="77"/>
      <c r="F207" s="77"/>
      <c r="G207" s="77"/>
      <c r="H207" s="77"/>
      <c r="I207" s="91"/>
      <c r="J207" s="162">
        <f>J208</f>
        <v>0</v>
      </c>
      <c r="K207" s="48"/>
      <c r="L207" s="121"/>
      <c r="M207" s="65"/>
      <c r="P207" s="126"/>
    </row>
    <row r="208" spans="1:13" ht="42.75" customHeight="1" hidden="1">
      <c r="A208" s="85" t="s">
        <v>188</v>
      </c>
      <c r="B208" s="93" t="s">
        <v>175</v>
      </c>
      <c r="C208" s="82">
        <v>965</v>
      </c>
      <c r="D208" s="83" t="s">
        <v>48</v>
      </c>
      <c r="E208" s="82">
        <v>4310000191</v>
      </c>
      <c r="F208" s="82"/>
      <c r="G208" s="82"/>
      <c r="H208" s="82"/>
      <c r="I208" s="84"/>
      <c r="J208" s="163">
        <f>J209</f>
        <v>0</v>
      </c>
      <c r="K208" s="46"/>
      <c r="L208" s="122"/>
      <c r="M208" s="66"/>
    </row>
    <row r="209" spans="1:12" ht="17.25" customHeight="1" hidden="1">
      <c r="A209" s="43" t="s">
        <v>189</v>
      </c>
      <c r="B209" s="190" t="s">
        <v>226</v>
      </c>
      <c r="C209" s="14">
        <v>965</v>
      </c>
      <c r="D209" s="20" t="s">
        <v>48</v>
      </c>
      <c r="E209" s="19">
        <v>4310000191</v>
      </c>
      <c r="F209" s="15"/>
      <c r="G209" s="14"/>
      <c r="H209" s="14">
        <v>200</v>
      </c>
      <c r="I209" s="33"/>
      <c r="J209" s="158">
        <f>J210</f>
        <v>0</v>
      </c>
      <c r="K209" s="8"/>
      <c r="L209" s="116"/>
    </row>
    <row r="210" spans="1:13" ht="26.25" customHeight="1" hidden="1">
      <c r="A210" s="56" t="s">
        <v>190</v>
      </c>
      <c r="B210" s="190" t="s">
        <v>105</v>
      </c>
      <c r="C210" s="19">
        <v>965</v>
      </c>
      <c r="D210" s="20" t="s">
        <v>48</v>
      </c>
      <c r="E210" s="19">
        <v>4310000191</v>
      </c>
      <c r="F210" s="19">
        <v>447</v>
      </c>
      <c r="G210" s="19">
        <v>290</v>
      </c>
      <c r="H210" s="20" t="s">
        <v>97</v>
      </c>
      <c r="I210" s="33"/>
      <c r="J210" s="159">
        <v>0</v>
      </c>
      <c r="K210" s="47"/>
      <c r="L210" s="122"/>
      <c r="M210" s="66"/>
    </row>
    <row r="211" spans="1:13" ht="42.75" customHeight="1" hidden="1">
      <c r="A211" s="56"/>
      <c r="B211" s="190" t="s">
        <v>57</v>
      </c>
      <c r="C211" s="19">
        <v>965</v>
      </c>
      <c r="D211" s="20" t="s">
        <v>48</v>
      </c>
      <c r="E211" s="19">
        <v>4310500</v>
      </c>
      <c r="F211" s="19"/>
      <c r="G211" s="19"/>
      <c r="H211" s="19"/>
      <c r="I211" s="36"/>
      <c r="J211" s="164">
        <f>J212</f>
        <v>0</v>
      </c>
      <c r="K211" s="47"/>
      <c r="L211" s="122"/>
      <c r="M211" s="66"/>
    </row>
    <row r="212" spans="1:13" ht="17.25" customHeight="1" hidden="1">
      <c r="A212" s="56"/>
      <c r="B212" s="190" t="s">
        <v>19</v>
      </c>
      <c r="C212" s="19">
        <v>965</v>
      </c>
      <c r="D212" s="20" t="s">
        <v>48</v>
      </c>
      <c r="E212" s="19">
        <v>4310500</v>
      </c>
      <c r="F212" s="19"/>
      <c r="G212" s="19"/>
      <c r="H212" s="19">
        <v>500</v>
      </c>
      <c r="I212" s="36"/>
      <c r="J212" s="164">
        <v>0</v>
      </c>
      <c r="K212" s="47"/>
      <c r="L212" s="122"/>
      <c r="M212" s="66"/>
    </row>
    <row r="213" spans="1:13" ht="16.5" customHeight="1">
      <c r="A213" s="76" t="s">
        <v>187</v>
      </c>
      <c r="B213" s="206" t="s">
        <v>68</v>
      </c>
      <c r="C213" s="77">
        <v>965</v>
      </c>
      <c r="D213" s="78" t="s">
        <v>67</v>
      </c>
      <c r="E213" s="77"/>
      <c r="F213" s="77"/>
      <c r="G213" s="77"/>
      <c r="H213" s="77"/>
      <c r="I213" s="105"/>
      <c r="J213" s="91">
        <f>J214+J217+J220+J223+J226+J229</f>
        <v>5890</v>
      </c>
      <c r="K213" s="47"/>
      <c r="L213" s="122"/>
      <c r="M213" s="66"/>
    </row>
    <row r="214" spans="1:13" ht="33" customHeight="1">
      <c r="A214" s="85" t="s">
        <v>188</v>
      </c>
      <c r="B214" s="207" t="s">
        <v>232</v>
      </c>
      <c r="C214" s="82">
        <v>965</v>
      </c>
      <c r="D214" s="83" t="s">
        <v>67</v>
      </c>
      <c r="E214" s="130">
        <v>1100000192</v>
      </c>
      <c r="F214" s="130"/>
      <c r="G214" s="130"/>
      <c r="H214" s="130"/>
      <c r="I214" s="132"/>
      <c r="J214" s="131">
        <f>J215</f>
        <v>2420</v>
      </c>
      <c r="K214" s="47"/>
      <c r="L214" s="122"/>
      <c r="M214" s="66"/>
    </row>
    <row r="215" spans="1:13" ht="27" customHeight="1">
      <c r="A215" s="43" t="s">
        <v>189</v>
      </c>
      <c r="B215" s="190" t="s">
        <v>226</v>
      </c>
      <c r="C215" s="14">
        <v>965</v>
      </c>
      <c r="D215" s="20" t="s">
        <v>67</v>
      </c>
      <c r="E215" s="19">
        <v>1100000192</v>
      </c>
      <c r="F215" s="15"/>
      <c r="G215" s="14"/>
      <c r="H215" s="14">
        <v>200</v>
      </c>
      <c r="I215" s="33"/>
      <c r="J215" s="8">
        <f>J216</f>
        <v>2420</v>
      </c>
      <c r="K215" s="47"/>
      <c r="L215" s="122"/>
      <c r="M215" s="66"/>
    </row>
    <row r="216" spans="1:13" ht="25.5" customHeight="1">
      <c r="A216" s="56" t="s">
        <v>271</v>
      </c>
      <c r="B216" s="190" t="s">
        <v>105</v>
      </c>
      <c r="C216" s="19">
        <v>965</v>
      </c>
      <c r="D216" s="20" t="s">
        <v>67</v>
      </c>
      <c r="E216" s="19">
        <v>1100000192</v>
      </c>
      <c r="F216" s="19"/>
      <c r="G216" s="19"/>
      <c r="H216" s="20" t="s">
        <v>97</v>
      </c>
      <c r="I216" s="36"/>
      <c r="J216" s="111">
        <v>2420</v>
      </c>
      <c r="K216" s="47"/>
      <c r="L216" s="122"/>
      <c r="M216" s="66"/>
    </row>
    <row r="217" spans="1:16" s="147" customFormat="1" ht="27" customHeight="1">
      <c r="A217" s="85" t="s">
        <v>272</v>
      </c>
      <c r="B217" s="207" t="s">
        <v>231</v>
      </c>
      <c r="C217" s="82">
        <v>965</v>
      </c>
      <c r="D217" s="83" t="s">
        <v>67</v>
      </c>
      <c r="E217" s="130">
        <v>7000000491</v>
      </c>
      <c r="F217" s="130"/>
      <c r="G217" s="130"/>
      <c r="H217" s="130"/>
      <c r="I217" s="132"/>
      <c r="J217" s="131">
        <f>J218</f>
        <v>640</v>
      </c>
      <c r="K217" s="153"/>
      <c r="L217" s="122"/>
      <c r="M217" s="154"/>
      <c r="N217" s="155"/>
      <c r="P217" s="148"/>
    </row>
    <row r="218" spans="1:16" s="147" customFormat="1" ht="27" customHeight="1">
      <c r="A218" s="43" t="s">
        <v>273</v>
      </c>
      <c r="B218" s="190" t="s">
        <v>226</v>
      </c>
      <c r="C218" s="14">
        <v>965</v>
      </c>
      <c r="D218" s="20" t="s">
        <v>67</v>
      </c>
      <c r="E218" s="19">
        <v>7000000491</v>
      </c>
      <c r="F218" s="15"/>
      <c r="G218" s="14"/>
      <c r="H218" s="14">
        <v>200</v>
      </c>
      <c r="I218" s="33"/>
      <c r="J218" s="8">
        <f>J219</f>
        <v>640</v>
      </c>
      <c r="K218" s="153"/>
      <c r="L218" s="122"/>
      <c r="M218" s="154"/>
      <c r="N218" s="155"/>
      <c r="P218" s="148"/>
    </row>
    <row r="219" spans="1:16" s="147" customFormat="1" ht="27" customHeight="1">
      <c r="A219" s="142" t="s">
        <v>274</v>
      </c>
      <c r="B219" s="197" t="s">
        <v>105</v>
      </c>
      <c r="C219" s="144">
        <v>965</v>
      </c>
      <c r="D219" s="145" t="s">
        <v>67</v>
      </c>
      <c r="E219" s="144">
        <v>7000000491</v>
      </c>
      <c r="F219" s="144"/>
      <c r="G219" s="144"/>
      <c r="H219" s="145" t="s">
        <v>97</v>
      </c>
      <c r="I219" s="152"/>
      <c r="J219" s="111">
        <v>640</v>
      </c>
      <c r="K219" s="153"/>
      <c r="L219" s="122"/>
      <c r="M219" s="154"/>
      <c r="N219" s="155"/>
      <c r="P219" s="148"/>
    </row>
    <row r="220" spans="1:13" ht="38.25">
      <c r="A220" s="85" t="s">
        <v>275</v>
      </c>
      <c r="B220" s="207" t="s">
        <v>230</v>
      </c>
      <c r="C220" s="82">
        <v>965</v>
      </c>
      <c r="D220" s="83" t="s">
        <v>67</v>
      </c>
      <c r="E220" s="130">
        <v>1200000511</v>
      </c>
      <c r="F220" s="130"/>
      <c r="G220" s="130"/>
      <c r="H220" s="130"/>
      <c r="I220" s="132"/>
      <c r="J220" s="131">
        <f>J221</f>
        <v>70</v>
      </c>
      <c r="K220" s="47"/>
      <c r="L220" s="122"/>
      <c r="M220" s="66"/>
    </row>
    <row r="221" spans="1:12" ht="23.25" customHeight="1">
      <c r="A221" s="43" t="s">
        <v>276</v>
      </c>
      <c r="B221" s="190" t="s">
        <v>226</v>
      </c>
      <c r="C221" s="14">
        <v>965</v>
      </c>
      <c r="D221" s="20" t="s">
        <v>67</v>
      </c>
      <c r="E221" s="19">
        <v>1200000511</v>
      </c>
      <c r="F221" s="15"/>
      <c r="G221" s="14"/>
      <c r="H221" s="14">
        <v>200</v>
      </c>
      <c r="I221" s="33"/>
      <c r="J221" s="8">
        <f>J222</f>
        <v>70</v>
      </c>
      <c r="K221" s="8"/>
      <c r="L221" s="116"/>
    </row>
    <row r="222" spans="1:13" ht="27" customHeight="1">
      <c r="A222" s="56" t="s">
        <v>277</v>
      </c>
      <c r="B222" s="190" t="s">
        <v>105</v>
      </c>
      <c r="C222" s="19">
        <v>965</v>
      </c>
      <c r="D222" s="20" t="s">
        <v>67</v>
      </c>
      <c r="E222" s="19">
        <v>1200000511</v>
      </c>
      <c r="F222" s="19"/>
      <c r="G222" s="19"/>
      <c r="H222" s="20" t="s">
        <v>97</v>
      </c>
      <c r="I222" s="36"/>
      <c r="J222" s="111">
        <v>70</v>
      </c>
      <c r="K222" s="47"/>
      <c r="L222" s="122"/>
      <c r="M222" s="66"/>
    </row>
    <row r="223" spans="1:13" ht="76.5" customHeight="1">
      <c r="A223" s="85" t="s">
        <v>278</v>
      </c>
      <c r="B223" s="93" t="s">
        <v>414</v>
      </c>
      <c r="C223" s="82">
        <v>965</v>
      </c>
      <c r="D223" s="83" t="s">
        <v>67</v>
      </c>
      <c r="E223" s="130">
        <v>1300000521</v>
      </c>
      <c r="F223" s="130"/>
      <c r="G223" s="130"/>
      <c r="H223" s="130"/>
      <c r="I223" s="132"/>
      <c r="J223" s="131">
        <f>J224</f>
        <v>1470</v>
      </c>
      <c r="K223" s="47"/>
      <c r="L223" s="122"/>
      <c r="M223" s="66"/>
    </row>
    <row r="224" spans="1:12" ht="25.5" customHeight="1">
      <c r="A224" s="43" t="s">
        <v>279</v>
      </c>
      <c r="B224" s="190" t="s">
        <v>226</v>
      </c>
      <c r="C224" s="14">
        <v>965</v>
      </c>
      <c r="D224" s="20" t="s">
        <v>67</v>
      </c>
      <c r="E224" s="19">
        <v>1300000521</v>
      </c>
      <c r="F224" s="15"/>
      <c r="G224" s="14"/>
      <c r="H224" s="14">
        <v>200</v>
      </c>
      <c r="I224" s="33"/>
      <c r="J224" s="8">
        <f>J225</f>
        <v>1470</v>
      </c>
      <c r="K224" s="8"/>
      <c r="L224" s="116"/>
    </row>
    <row r="225" spans="1:13" ht="27.75" customHeight="1">
      <c r="A225" s="56" t="s">
        <v>280</v>
      </c>
      <c r="B225" s="190" t="s">
        <v>105</v>
      </c>
      <c r="C225" s="19">
        <v>965</v>
      </c>
      <c r="D225" s="20" t="s">
        <v>67</v>
      </c>
      <c r="E225" s="19">
        <v>1300000521</v>
      </c>
      <c r="F225" s="19"/>
      <c r="G225" s="19"/>
      <c r="H225" s="20" t="s">
        <v>97</v>
      </c>
      <c r="I225" s="36"/>
      <c r="J225" s="111">
        <v>1470</v>
      </c>
      <c r="K225" s="47"/>
      <c r="L225" s="122"/>
      <c r="M225" s="66"/>
    </row>
    <row r="226" spans="1:13" ht="63.75">
      <c r="A226" s="85" t="s">
        <v>281</v>
      </c>
      <c r="B226" s="207" t="s">
        <v>218</v>
      </c>
      <c r="C226" s="82">
        <v>965</v>
      </c>
      <c r="D226" s="83" t="s">
        <v>67</v>
      </c>
      <c r="E226" s="130">
        <v>1400000531</v>
      </c>
      <c r="F226" s="130"/>
      <c r="G226" s="130"/>
      <c r="H226" s="130"/>
      <c r="I226" s="132"/>
      <c r="J226" s="131">
        <f>J227</f>
        <v>345</v>
      </c>
      <c r="K226" s="47"/>
      <c r="L226" s="122"/>
      <c r="M226" s="66"/>
    </row>
    <row r="227" spans="1:12" ht="26.25" customHeight="1">
      <c r="A227" s="43" t="s">
        <v>282</v>
      </c>
      <c r="B227" s="190" t="s">
        <v>226</v>
      </c>
      <c r="C227" s="14">
        <v>965</v>
      </c>
      <c r="D227" s="20" t="s">
        <v>67</v>
      </c>
      <c r="E227" s="19">
        <v>1400000531</v>
      </c>
      <c r="F227" s="15"/>
      <c r="G227" s="14"/>
      <c r="H227" s="14">
        <v>200</v>
      </c>
      <c r="I227" s="33"/>
      <c r="J227" s="8">
        <f>J228</f>
        <v>345</v>
      </c>
      <c r="K227" s="8"/>
      <c r="L227" s="116"/>
    </row>
    <row r="228" spans="1:13" ht="28.5" customHeight="1">
      <c r="A228" s="56" t="s">
        <v>283</v>
      </c>
      <c r="B228" s="190" t="s">
        <v>105</v>
      </c>
      <c r="C228" s="19">
        <v>965</v>
      </c>
      <c r="D228" s="20" t="s">
        <v>67</v>
      </c>
      <c r="E228" s="19">
        <v>1400000531</v>
      </c>
      <c r="F228" s="19"/>
      <c r="G228" s="19"/>
      <c r="H228" s="20" t="s">
        <v>97</v>
      </c>
      <c r="I228" s="36"/>
      <c r="J228" s="111">
        <v>345</v>
      </c>
      <c r="K228" s="47"/>
      <c r="L228" s="122"/>
      <c r="M228" s="66"/>
    </row>
    <row r="229" spans="1:13" ht="101.25" customHeight="1">
      <c r="A229" s="85" t="s">
        <v>284</v>
      </c>
      <c r="B229" s="93" t="s">
        <v>413</v>
      </c>
      <c r="C229" s="82">
        <v>965</v>
      </c>
      <c r="D229" s="83" t="s">
        <v>67</v>
      </c>
      <c r="E229" s="130">
        <v>1500000562</v>
      </c>
      <c r="F229" s="130"/>
      <c r="G229" s="130"/>
      <c r="H229" s="130"/>
      <c r="I229" s="131"/>
      <c r="J229" s="131">
        <f>J230</f>
        <v>945</v>
      </c>
      <c r="K229" s="46"/>
      <c r="L229" s="122"/>
      <c r="M229" s="66"/>
    </row>
    <row r="230" spans="1:12" ht="28.5" customHeight="1">
      <c r="A230" s="43" t="s">
        <v>285</v>
      </c>
      <c r="B230" s="190" t="s">
        <v>226</v>
      </c>
      <c r="C230" s="14">
        <v>965</v>
      </c>
      <c r="D230" s="20" t="s">
        <v>67</v>
      </c>
      <c r="E230" s="19">
        <v>1500000562</v>
      </c>
      <c r="F230" s="15"/>
      <c r="G230" s="14"/>
      <c r="H230" s="14">
        <v>200</v>
      </c>
      <c r="I230" s="33"/>
      <c r="J230" s="8">
        <f>J231</f>
        <v>945</v>
      </c>
      <c r="K230" s="8"/>
      <c r="L230" s="116"/>
    </row>
    <row r="231" spans="1:13" ht="26.25" customHeight="1">
      <c r="A231" s="56" t="s">
        <v>286</v>
      </c>
      <c r="B231" s="190" t="s">
        <v>105</v>
      </c>
      <c r="C231" s="19">
        <v>965</v>
      </c>
      <c r="D231" s="20" t="s">
        <v>67</v>
      </c>
      <c r="E231" s="19">
        <v>1500000562</v>
      </c>
      <c r="F231" s="19">
        <v>447</v>
      </c>
      <c r="G231" s="19">
        <v>290</v>
      </c>
      <c r="H231" s="20" t="s">
        <v>97</v>
      </c>
      <c r="I231" s="33"/>
      <c r="J231" s="109">
        <v>945</v>
      </c>
      <c r="K231" s="47"/>
      <c r="L231" s="122"/>
      <c r="M231" s="66">
        <v>-16.5</v>
      </c>
    </row>
    <row r="232" spans="1:16" s="44" customFormat="1" ht="17.25" customHeight="1">
      <c r="A232" s="103" t="s">
        <v>85</v>
      </c>
      <c r="B232" s="194" t="s">
        <v>126</v>
      </c>
      <c r="C232" s="73">
        <v>965</v>
      </c>
      <c r="D232" s="74" t="s">
        <v>127</v>
      </c>
      <c r="E232" s="73"/>
      <c r="F232" s="73"/>
      <c r="G232" s="73"/>
      <c r="H232" s="73"/>
      <c r="I232" s="104"/>
      <c r="J232" s="75">
        <f>J233</f>
        <v>32845</v>
      </c>
      <c r="K232" s="45">
        <f>K233</f>
        <v>0</v>
      </c>
      <c r="L232" s="120"/>
      <c r="M232" s="64"/>
      <c r="P232" s="129"/>
    </row>
    <row r="233" spans="1:16" s="35" customFormat="1" ht="18" customHeight="1">
      <c r="A233" s="80" t="s">
        <v>162</v>
      </c>
      <c r="B233" s="195" t="s">
        <v>49</v>
      </c>
      <c r="C233" s="77">
        <v>965</v>
      </c>
      <c r="D233" s="78" t="s">
        <v>50</v>
      </c>
      <c r="E233" s="77"/>
      <c r="F233" s="77"/>
      <c r="G233" s="77"/>
      <c r="H233" s="77"/>
      <c r="I233" s="91"/>
      <c r="J233" s="91">
        <f>J234+J237</f>
        <v>32845</v>
      </c>
      <c r="K233" s="13"/>
      <c r="L233" s="118"/>
      <c r="M233" s="63"/>
      <c r="P233" s="126"/>
    </row>
    <row r="234" spans="1:12" ht="55.5" customHeight="1">
      <c r="A234" s="87" t="s">
        <v>163</v>
      </c>
      <c r="B234" s="93" t="s">
        <v>233</v>
      </c>
      <c r="C234" s="82">
        <v>965</v>
      </c>
      <c r="D234" s="83" t="s">
        <v>50</v>
      </c>
      <c r="E234" s="130">
        <v>1600000201</v>
      </c>
      <c r="F234" s="130"/>
      <c r="G234" s="130"/>
      <c r="H234" s="130"/>
      <c r="I234" s="131"/>
      <c r="J234" s="131">
        <f>J235</f>
        <v>17770</v>
      </c>
      <c r="K234" s="25"/>
      <c r="L234" s="116"/>
    </row>
    <row r="235" spans="1:12" ht="24.75" customHeight="1">
      <c r="A235" s="43" t="s">
        <v>164</v>
      </c>
      <c r="B235" s="190" t="s">
        <v>226</v>
      </c>
      <c r="C235" s="14">
        <v>965</v>
      </c>
      <c r="D235" s="20" t="s">
        <v>50</v>
      </c>
      <c r="E235" s="19">
        <v>1600000201</v>
      </c>
      <c r="F235" s="15"/>
      <c r="G235" s="14"/>
      <c r="H235" s="14">
        <v>200</v>
      </c>
      <c r="I235" s="33"/>
      <c r="J235" s="8">
        <f>J236</f>
        <v>17770</v>
      </c>
      <c r="K235" s="8"/>
      <c r="L235" s="116"/>
    </row>
    <row r="236" spans="1:16" ht="33.75" customHeight="1">
      <c r="A236" s="56" t="s">
        <v>165</v>
      </c>
      <c r="B236" s="190" t="s">
        <v>105</v>
      </c>
      <c r="C236" s="19">
        <v>965</v>
      </c>
      <c r="D236" s="20" t="s">
        <v>50</v>
      </c>
      <c r="E236" s="19">
        <v>1600000201</v>
      </c>
      <c r="F236" s="19">
        <v>453</v>
      </c>
      <c r="G236" s="19">
        <v>290</v>
      </c>
      <c r="H236" s="20" t="s">
        <v>97</v>
      </c>
      <c r="I236" s="33"/>
      <c r="J236" s="109">
        <v>17770</v>
      </c>
      <c r="K236" s="8"/>
      <c r="L236" s="116"/>
      <c r="M236" s="62">
        <v>-735.7</v>
      </c>
      <c r="P236" s="37" t="s">
        <v>239</v>
      </c>
    </row>
    <row r="237" spans="1:13" ht="39" customHeight="1">
      <c r="A237" s="85" t="s">
        <v>287</v>
      </c>
      <c r="B237" s="93" t="s">
        <v>219</v>
      </c>
      <c r="C237" s="82">
        <v>965</v>
      </c>
      <c r="D237" s="83" t="s">
        <v>50</v>
      </c>
      <c r="E237" s="130">
        <v>1700000561</v>
      </c>
      <c r="F237" s="130"/>
      <c r="G237" s="130"/>
      <c r="H237" s="130"/>
      <c r="I237" s="131"/>
      <c r="J237" s="131">
        <f>J238</f>
        <v>15075</v>
      </c>
      <c r="K237" s="46"/>
      <c r="L237" s="122"/>
      <c r="M237" s="66"/>
    </row>
    <row r="238" spans="1:12" ht="24.75" customHeight="1">
      <c r="A238" s="43" t="s">
        <v>288</v>
      </c>
      <c r="B238" s="190" t="s">
        <v>226</v>
      </c>
      <c r="C238" s="14">
        <v>965</v>
      </c>
      <c r="D238" s="20" t="s">
        <v>50</v>
      </c>
      <c r="E238" s="19">
        <v>1700000561</v>
      </c>
      <c r="F238" s="15"/>
      <c r="G238" s="14"/>
      <c r="H238" s="14">
        <v>200</v>
      </c>
      <c r="I238" s="33"/>
      <c r="J238" s="8">
        <f>J239</f>
        <v>15075</v>
      </c>
      <c r="K238" s="8"/>
      <c r="L238" s="116"/>
    </row>
    <row r="239" spans="1:16" ht="26.25" customHeight="1">
      <c r="A239" s="56" t="s">
        <v>289</v>
      </c>
      <c r="B239" s="190" t="s">
        <v>105</v>
      </c>
      <c r="C239" s="19">
        <v>965</v>
      </c>
      <c r="D239" s="20" t="s">
        <v>50</v>
      </c>
      <c r="E239" s="19">
        <v>1700000561</v>
      </c>
      <c r="F239" s="19">
        <v>447</v>
      </c>
      <c r="G239" s="19">
        <v>290</v>
      </c>
      <c r="H239" s="20" t="s">
        <v>97</v>
      </c>
      <c r="I239" s="33"/>
      <c r="J239" s="109">
        <v>15075</v>
      </c>
      <c r="K239" s="47"/>
      <c r="L239" s="122"/>
      <c r="M239" s="66">
        <v>793.2</v>
      </c>
      <c r="P239" s="37">
        <f>-2.8-260+32</f>
        <v>-230.8</v>
      </c>
    </row>
    <row r="240" spans="1:16" s="44" customFormat="1" ht="17.25" customHeight="1">
      <c r="A240" s="103" t="s">
        <v>86</v>
      </c>
      <c r="B240" s="194" t="s">
        <v>128</v>
      </c>
      <c r="C240" s="73">
        <v>965</v>
      </c>
      <c r="D240" s="74" t="s">
        <v>129</v>
      </c>
      <c r="E240" s="73"/>
      <c r="F240" s="73"/>
      <c r="G240" s="73"/>
      <c r="H240" s="73"/>
      <c r="I240" s="104"/>
      <c r="J240" s="75">
        <f>J241+J249+J245</f>
        <v>48572.700000000004</v>
      </c>
      <c r="K240" s="45">
        <f>K241</f>
        <v>0</v>
      </c>
      <c r="L240" s="120"/>
      <c r="M240" s="64"/>
      <c r="P240" s="129"/>
    </row>
    <row r="241" spans="1:12" ht="15" customHeight="1">
      <c r="A241" s="92" t="s">
        <v>166</v>
      </c>
      <c r="B241" s="195" t="s">
        <v>229</v>
      </c>
      <c r="C241" s="77">
        <v>965</v>
      </c>
      <c r="D241" s="78" t="s">
        <v>228</v>
      </c>
      <c r="E241" s="78"/>
      <c r="F241" s="90"/>
      <c r="G241" s="77"/>
      <c r="H241" s="91"/>
      <c r="I241" s="99"/>
      <c r="J241" s="99">
        <f>J242</f>
        <v>1434.8</v>
      </c>
      <c r="K241" s="28"/>
      <c r="L241" s="116"/>
    </row>
    <row r="242" spans="1:12" ht="39.75" customHeight="1">
      <c r="A242" s="81" t="s">
        <v>167</v>
      </c>
      <c r="B242" s="93" t="s">
        <v>225</v>
      </c>
      <c r="C242" s="106">
        <v>965</v>
      </c>
      <c r="D242" s="83" t="s">
        <v>228</v>
      </c>
      <c r="E242" s="83" t="s">
        <v>409</v>
      </c>
      <c r="F242" s="82"/>
      <c r="G242" s="106"/>
      <c r="H242" s="102"/>
      <c r="I242" s="107"/>
      <c r="J242" s="107">
        <f>J244</f>
        <v>1434.8</v>
      </c>
      <c r="K242" s="25"/>
      <c r="L242" s="116"/>
    </row>
    <row r="243" spans="1:12" ht="17.25" customHeight="1">
      <c r="A243" s="43" t="s">
        <v>168</v>
      </c>
      <c r="B243" s="190" t="s">
        <v>130</v>
      </c>
      <c r="C243" s="14">
        <v>965</v>
      </c>
      <c r="D243" s="20" t="s">
        <v>228</v>
      </c>
      <c r="E243" s="20" t="s">
        <v>409</v>
      </c>
      <c r="F243" s="15"/>
      <c r="G243" s="14"/>
      <c r="H243" s="14">
        <v>300</v>
      </c>
      <c r="I243" s="33"/>
      <c r="J243" s="8">
        <f>J244</f>
        <v>1434.8</v>
      </c>
      <c r="K243" s="25"/>
      <c r="L243" s="116"/>
    </row>
    <row r="244" spans="1:18" ht="17.25" customHeight="1">
      <c r="A244" s="55" t="s">
        <v>169</v>
      </c>
      <c r="B244" s="21" t="s">
        <v>99</v>
      </c>
      <c r="C244" s="14">
        <v>965</v>
      </c>
      <c r="D244" s="15" t="s">
        <v>228</v>
      </c>
      <c r="E244" s="15" t="s">
        <v>409</v>
      </c>
      <c r="F244" s="14"/>
      <c r="G244" s="14"/>
      <c r="H244" s="14">
        <v>310</v>
      </c>
      <c r="I244" s="31"/>
      <c r="J244" s="25">
        <v>1434.8</v>
      </c>
      <c r="K244" s="25"/>
      <c r="L244" s="116"/>
      <c r="P244" s="37">
        <v>28.1</v>
      </c>
      <c r="R244" s="165"/>
    </row>
    <row r="245" spans="1:20" ht="15" customHeight="1">
      <c r="A245" s="92" t="s">
        <v>290</v>
      </c>
      <c r="B245" s="195" t="s">
        <v>255</v>
      </c>
      <c r="C245" s="77">
        <v>965</v>
      </c>
      <c r="D245" s="78" t="s">
        <v>253</v>
      </c>
      <c r="E245" s="78"/>
      <c r="F245" s="90"/>
      <c r="G245" s="77"/>
      <c r="H245" s="91"/>
      <c r="I245" s="99"/>
      <c r="J245" s="99">
        <f>J250+J246</f>
        <v>2218.3</v>
      </c>
      <c r="K245" s="28"/>
      <c r="L245" s="116"/>
      <c r="T245" s="165"/>
    </row>
    <row r="246" spans="1:12" ht="42" customHeight="1">
      <c r="A246" s="81" t="s">
        <v>291</v>
      </c>
      <c r="B246" s="93" t="s">
        <v>78</v>
      </c>
      <c r="C246" s="106">
        <v>965</v>
      </c>
      <c r="D246" s="83" t="s">
        <v>253</v>
      </c>
      <c r="E246" s="83" t="s">
        <v>408</v>
      </c>
      <c r="F246" s="82"/>
      <c r="G246" s="106"/>
      <c r="H246" s="102"/>
      <c r="I246" s="107"/>
      <c r="J246" s="107">
        <f>J248</f>
        <v>2218.3</v>
      </c>
      <c r="K246" s="28"/>
      <c r="L246" s="116"/>
    </row>
    <row r="247" spans="1:12" ht="17.25" customHeight="1">
      <c r="A247" s="43" t="s">
        <v>292</v>
      </c>
      <c r="B247" s="190" t="s">
        <v>254</v>
      </c>
      <c r="C247" s="14">
        <v>965</v>
      </c>
      <c r="D247" s="20" t="s">
        <v>253</v>
      </c>
      <c r="E247" s="20" t="s">
        <v>408</v>
      </c>
      <c r="F247" s="15"/>
      <c r="G247" s="14"/>
      <c r="H247" s="14">
        <v>300</v>
      </c>
      <c r="I247" s="33"/>
      <c r="J247" s="8">
        <f>J248</f>
        <v>2218.3</v>
      </c>
      <c r="K247" s="8"/>
      <c r="L247" s="116"/>
    </row>
    <row r="248" spans="1:12" ht="17.25" customHeight="1">
      <c r="A248" s="55" t="s">
        <v>293</v>
      </c>
      <c r="B248" s="21" t="s">
        <v>99</v>
      </c>
      <c r="C248" s="14">
        <v>965</v>
      </c>
      <c r="D248" s="15" t="s">
        <v>253</v>
      </c>
      <c r="E248" s="15" t="s">
        <v>408</v>
      </c>
      <c r="F248" s="14"/>
      <c r="G248" s="14"/>
      <c r="H248" s="14">
        <v>310</v>
      </c>
      <c r="I248" s="31"/>
      <c r="J248" s="111">
        <v>2218.3</v>
      </c>
      <c r="K248" s="25"/>
      <c r="L248" s="116"/>
    </row>
    <row r="249" spans="1:12" ht="15" customHeight="1">
      <c r="A249" s="92" t="s">
        <v>294</v>
      </c>
      <c r="B249" s="195" t="s">
        <v>62</v>
      </c>
      <c r="C249" s="77">
        <v>965</v>
      </c>
      <c r="D249" s="78">
        <v>1004</v>
      </c>
      <c r="E249" s="78"/>
      <c r="F249" s="90"/>
      <c r="G249" s="77"/>
      <c r="H249" s="91"/>
      <c r="I249" s="99"/>
      <c r="J249" s="99">
        <f>J252+J258</f>
        <v>44919.6</v>
      </c>
      <c r="K249" s="28"/>
      <c r="L249" s="116"/>
    </row>
    <row r="250" spans="1:12" ht="21" customHeight="1" hidden="1">
      <c r="A250" s="43"/>
      <c r="B250" s="190" t="s">
        <v>75</v>
      </c>
      <c r="C250" s="14">
        <v>965</v>
      </c>
      <c r="D250" s="15" t="s">
        <v>54</v>
      </c>
      <c r="E250" s="15" t="s">
        <v>94</v>
      </c>
      <c r="F250" s="15" t="s">
        <v>23</v>
      </c>
      <c r="G250" s="14">
        <v>210</v>
      </c>
      <c r="H250" s="14">
        <v>242</v>
      </c>
      <c r="I250" s="33"/>
      <c r="J250" s="158"/>
      <c r="K250" s="8"/>
      <c r="L250" s="116"/>
    </row>
    <row r="251" spans="1:12" ht="16.5" customHeight="1" hidden="1">
      <c r="A251" s="43"/>
      <c r="B251" s="190" t="s">
        <v>89</v>
      </c>
      <c r="C251" s="14">
        <v>965</v>
      </c>
      <c r="D251" s="15" t="s">
        <v>54</v>
      </c>
      <c r="E251" s="15" t="s">
        <v>94</v>
      </c>
      <c r="F251" s="15" t="s">
        <v>23</v>
      </c>
      <c r="G251" s="14">
        <v>210</v>
      </c>
      <c r="H251" s="14">
        <v>244</v>
      </c>
      <c r="I251" s="33"/>
      <c r="J251" s="158"/>
      <c r="K251" s="8"/>
      <c r="L251" s="116"/>
    </row>
    <row r="252" spans="1:12" ht="55.5" customHeight="1">
      <c r="A252" s="81" t="s">
        <v>295</v>
      </c>
      <c r="B252" s="93" t="s">
        <v>195</v>
      </c>
      <c r="C252" s="82">
        <v>965</v>
      </c>
      <c r="D252" s="83">
        <v>1004</v>
      </c>
      <c r="E252" s="83" t="s">
        <v>406</v>
      </c>
      <c r="F252" s="82"/>
      <c r="G252" s="82"/>
      <c r="H252" s="84"/>
      <c r="I252" s="86"/>
      <c r="J252" s="86">
        <f>J254</f>
        <v>31477</v>
      </c>
      <c r="K252" s="41"/>
      <c r="L252" s="116"/>
    </row>
    <row r="253" spans="1:12" ht="17.25" customHeight="1" hidden="1">
      <c r="A253" s="55"/>
      <c r="B253" s="21"/>
      <c r="C253" s="19">
        <v>965</v>
      </c>
      <c r="D253" s="20"/>
      <c r="E253" s="20"/>
      <c r="F253" s="19">
        <v>755</v>
      </c>
      <c r="G253" s="19">
        <v>260</v>
      </c>
      <c r="H253" s="25"/>
      <c r="I253" s="33"/>
      <c r="J253" s="8"/>
      <c r="K253" s="8"/>
      <c r="L253" s="116"/>
    </row>
    <row r="254" spans="1:12" ht="17.25" customHeight="1">
      <c r="A254" s="43" t="s">
        <v>296</v>
      </c>
      <c r="B254" s="190" t="s">
        <v>130</v>
      </c>
      <c r="C254" s="14">
        <v>965</v>
      </c>
      <c r="D254" s="20" t="s">
        <v>54</v>
      </c>
      <c r="E254" s="20" t="s">
        <v>406</v>
      </c>
      <c r="F254" s="15"/>
      <c r="G254" s="14"/>
      <c r="H254" s="14">
        <v>300</v>
      </c>
      <c r="I254" s="33"/>
      <c r="J254" s="8">
        <f>J255</f>
        <v>31477</v>
      </c>
      <c r="K254" s="8"/>
      <c r="L254" s="116"/>
    </row>
    <row r="255" spans="1:16" s="34" customFormat="1" ht="15.75" customHeight="1">
      <c r="A255" s="49" t="s">
        <v>297</v>
      </c>
      <c r="B255" s="21" t="s">
        <v>99</v>
      </c>
      <c r="C255" s="19">
        <v>965</v>
      </c>
      <c r="D255" s="20">
        <v>1004</v>
      </c>
      <c r="E255" s="20" t="s">
        <v>406</v>
      </c>
      <c r="F255" s="19">
        <v>755</v>
      </c>
      <c r="G255" s="19">
        <v>262</v>
      </c>
      <c r="H255" s="26">
        <v>310</v>
      </c>
      <c r="I255" s="8"/>
      <c r="J255" s="109">
        <v>31477</v>
      </c>
      <c r="K255" s="8"/>
      <c r="L255" s="116"/>
      <c r="M255" s="62"/>
      <c r="P255" s="127"/>
    </row>
    <row r="256" spans="1:12" ht="17.25" customHeight="1" hidden="1">
      <c r="A256" s="55"/>
      <c r="B256" s="21" t="s">
        <v>52</v>
      </c>
      <c r="C256" s="19">
        <v>965</v>
      </c>
      <c r="D256" s="20" t="s">
        <v>54</v>
      </c>
      <c r="E256" s="20" t="s">
        <v>53</v>
      </c>
      <c r="F256" s="19"/>
      <c r="G256" s="19"/>
      <c r="H256" s="26"/>
      <c r="I256" s="33"/>
      <c r="J256" s="8"/>
      <c r="K256" s="8"/>
      <c r="L256" s="116"/>
    </row>
    <row r="257" spans="1:12" ht="15" customHeight="1" hidden="1">
      <c r="A257" s="55"/>
      <c r="B257" s="21" t="s">
        <v>19</v>
      </c>
      <c r="C257" s="19">
        <v>965</v>
      </c>
      <c r="D257" s="20" t="s">
        <v>54</v>
      </c>
      <c r="E257" s="20" t="s">
        <v>53</v>
      </c>
      <c r="F257" s="19"/>
      <c r="G257" s="19"/>
      <c r="H257" s="26">
        <v>500</v>
      </c>
      <c r="I257" s="33"/>
      <c r="J257" s="8"/>
      <c r="K257" s="8"/>
      <c r="L257" s="116"/>
    </row>
    <row r="258" spans="1:12" ht="54" customHeight="1">
      <c r="A258" s="81" t="s">
        <v>298</v>
      </c>
      <c r="B258" s="93" t="s">
        <v>196</v>
      </c>
      <c r="C258" s="82">
        <v>965</v>
      </c>
      <c r="D258" s="83">
        <v>1004</v>
      </c>
      <c r="E258" s="83" t="s">
        <v>407</v>
      </c>
      <c r="F258" s="82"/>
      <c r="G258" s="82"/>
      <c r="H258" s="84"/>
      <c r="I258" s="86"/>
      <c r="J258" s="86">
        <f>J259</f>
        <v>13442.6</v>
      </c>
      <c r="K258" s="41"/>
      <c r="L258" s="116"/>
    </row>
    <row r="259" spans="1:12" ht="17.25" customHeight="1">
      <c r="A259" s="43" t="s">
        <v>299</v>
      </c>
      <c r="B259" s="190" t="s">
        <v>130</v>
      </c>
      <c r="C259" s="14">
        <v>965</v>
      </c>
      <c r="D259" s="20" t="s">
        <v>54</v>
      </c>
      <c r="E259" s="20" t="s">
        <v>407</v>
      </c>
      <c r="F259" s="15"/>
      <c r="G259" s="14"/>
      <c r="H259" s="14">
        <v>300</v>
      </c>
      <c r="I259" s="33"/>
      <c r="J259" s="8">
        <f>J260</f>
        <v>13442.6</v>
      </c>
      <c r="K259" s="8"/>
      <c r="L259" s="116"/>
    </row>
    <row r="260" spans="1:16" s="34" customFormat="1" ht="21.75" customHeight="1">
      <c r="A260" s="49" t="s">
        <v>300</v>
      </c>
      <c r="B260" s="21" t="s">
        <v>227</v>
      </c>
      <c r="C260" s="19">
        <v>965</v>
      </c>
      <c r="D260" s="20">
        <v>1004</v>
      </c>
      <c r="E260" s="20" t="s">
        <v>407</v>
      </c>
      <c r="F260" s="19">
        <v>482</v>
      </c>
      <c r="G260" s="19">
        <v>220</v>
      </c>
      <c r="H260" s="26">
        <v>320</v>
      </c>
      <c r="I260" s="8"/>
      <c r="J260" s="109">
        <v>13442.6</v>
      </c>
      <c r="K260" s="8"/>
      <c r="L260" s="116"/>
      <c r="M260" s="62"/>
      <c r="P260" s="127"/>
    </row>
    <row r="261" spans="1:16" s="44" customFormat="1" ht="17.25" customHeight="1">
      <c r="A261" s="103" t="s">
        <v>301</v>
      </c>
      <c r="B261" s="194" t="s">
        <v>131</v>
      </c>
      <c r="C261" s="73">
        <v>965</v>
      </c>
      <c r="D261" s="74" t="s">
        <v>132</v>
      </c>
      <c r="E261" s="73"/>
      <c r="F261" s="73"/>
      <c r="G261" s="73"/>
      <c r="H261" s="73"/>
      <c r="I261" s="104"/>
      <c r="J261" s="75">
        <f>J262+J266</f>
        <v>1960</v>
      </c>
      <c r="K261" s="45">
        <f>K262</f>
        <v>0</v>
      </c>
      <c r="L261" s="120"/>
      <c r="M261" s="64"/>
      <c r="P261" s="129"/>
    </row>
    <row r="262" spans="1:16" s="35" customFormat="1" ht="15.75" customHeight="1">
      <c r="A262" s="92" t="s">
        <v>170</v>
      </c>
      <c r="B262" s="195" t="s">
        <v>179</v>
      </c>
      <c r="C262" s="77">
        <v>965</v>
      </c>
      <c r="D262" s="77">
        <v>1101</v>
      </c>
      <c r="E262" s="77"/>
      <c r="F262" s="77"/>
      <c r="G262" s="77"/>
      <c r="H262" s="91"/>
      <c r="I262" s="99"/>
      <c r="J262" s="99">
        <f>J263</f>
        <v>1010</v>
      </c>
      <c r="K262" s="18"/>
      <c r="L262" s="118"/>
      <c r="M262" s="63"/>
      <c r="P262" s="126"/>
    </row>
    <row r="263" spans="1:12" ht="26.25" customHeight="1">
      <c r="A263" s="81" t="s">
        <v>171</v>
      </c>
      <c r="B263" s="207" t="s">
        <v>310</v>
      </c>
      <c r="C263" s="82">
        <v>965</v>
      </c>
      <c r="D263" s="82">
        <v>1101</v>
      </c>
      <c r="E263" s="82">
        <v>1800000242</v>
      </c>
      <c r="F263" s="82"/>
      <c r="G263" s="82"/>
      <c r="H263" s="84"/>
      <c r="I263" s="86"/>
      <c r="J263" s="86">
        <f>J264</f>
        <v>1010</v>
      </c>
      <c r="K263" s="40"/>
      <c r="L263" s="116"/>
    </row>
    <row r="264" spans="1:12" ht="17.25" customHeight="1">
      <c r="A264" s="43" t="s">
        <v>172</v>
      </c>
      <c r="B264" s="190" t="s">
        <v>226</v>
      </c>
      <c r="C264" s="14">
        <v>965</v>
      </c>
      <c r="D264" s="20" t="s">
        <v>180</v>
      </c>
      <c r="E264" s="20" t="s">
        <v>392</v>
      </c>
      <c r="F264" s="15"/>
      <c r="G264" s="14"/>
      <c r="H264" s="14">
        <v>200</v>
      </c>
      <c r="I264" s="33"/>
      <c r="J264" s="8">
        <f>J265</f>
        <v>1010</v>
      </c>
      <c r="K264" s="8"/>
      <c r="L264" s="116"/>
    </row>
    <row r="265" spans="1:12" ht="25.5" customHeight="1">
      <c r="A265" s="55" t="s">
        <v>173</v>
      </c>
      <c r="B265" s="190" t="s">
        <v>105</v>
      </c>
      <c r="C265" s="14">
        <v>965</v>
      </c>
      <c r="D265" s="14">
        <v>1101</v>
      </c>
      <c r="E265" s="14">
        <v>1800000242</v>
      </c>
      <c r="F265" s="14"/>
      <c r="G265" s="14"/>
      <c r="H265" s="20" t="s">
        <v>97</v>
      </c>
      <c r="I265" s="33"/>
      <c r="J265" s="109">
        <v>1010</v>
      </c>
      <c r="K265" s="40"/>
      <c r="L265" s="116"/>
    </row>
    <row r="266" spans="1:16" s="35" customFormat="1" ht="15.75" customHeight="1">
      <c r="A266" s="92" t="s">
        <v>312</v>
      </c>
      <c r="B266" s="195" t="s">
        <v>63</v>
      </c>
      <c r="C266" s="77">
        <v>965</v>
      </c>
      <c r="D266" s="77">
        <v>1102</v>
      </c>
      <c r="E266" s="77"/>
      <c r="F266" s="77"/>
      <c r="G266" s="77"/>
      <c r="H266" s="91"/>
      <c r="I266" s="99"/>
      <c r="J266" s="99">
        <f>J267</f>
        <v>950</v>
      </c>
      <c r="K266" s="18"/>
      <c r="L266" s="118"/>
      <c r="M266" s="63"/>
      <c r="P266" s="126"/>
    </row>
    <row r="267" spans="1:12" ht="26.25" customHeight="1">
      <c r="A267" s="81" t="s">
        <v>307</v>
      </c>
      <c r="B267" s="207" t="s">
        <v>311</v>
      </c>
      <c r="C267" s="82">
        <v>965</v>
      </c>
      <c r="D267" s="82">
        <v>1102</v>
      </c>
      <c r="E267" s="130">
        <v>1800000241</v>
      </c>
      <c r="F267" s="130"/>
      <c r="G267" s="130"/>
      <c r="H267" s="131"/>
      <c r="I267" s="133"/>
      <c r="J267" s="133">
        <f>J268</f>
        <v>950</v>
      </c>
      <c r="K267" s="40"/>
      <c r="L267" s="116"/>
    </row>
    <row r="268" spans="1:12" ht="27.75" customHeight="1">
      <c r="A268" s="43" t="s">
        <v>308</v>
      </c>
      <c r="B268" s="190" t="s">
        <v>226</v>
      </c>
      <c r="C268" s="14">
        <v>965</v>
      </c>
      <c r="D268" s="20" t="s">
        <v>133</v>
      </c>
      <c r="E268" s="20" t="s">
        <v>393</v>
      </c>
      <c r="F268" s="15"/>
      <c r="G268" s="14"/>
      <c r="H268" s="14">
        <v>200</v>
      </c>
      <c r="I268" s="33"/>
      <c r="J268" s="8">
        <f>J269</f>
        <v>950</v>
      </c>
      <c r="K268" s="8"/>
      <c r="L268" s="116"/>
    </row>
    <row r="269" spans="1:12" ht="25.5" customHeight="1">
      <c r="A269" s="55" t="s">
        <v>309</v>
      </c>
      <c r="B269" s="190" t="s">
        <v>105</v>
      </c>
      <c r="C269" s="14">
        <v>965</v>
      </c>
      <c r="D269" s="14">
        <v>1102</v>
      </c>
      <c r="E269" s="14">
        <v>1800000241</v>
      </c>
      <c r="F269" s="14"/>
      <c r="G269" s="14"/>
      <c r="H269" s="20" t="s">
        <v>97</v>
      </c>
      <c r="I269" s="33"/>
      <c r="J269" s="109">
        <v>950</v>
      </c>
      <c r="K269" s="40"/>
      <c r="L269" s="116"/>
    </row>
    <row r="270" spans="1:16" s="44" customFormat="1" ht="17.25" customHeight="1">
      <c r="A270" s="103" t="s">
        <v>302</v>
      </c>
      <c r="B270" s="194" t="s">
        <v>134</v>
      </c>
      <c r="C270" s="73">
        <v>965</v>
      </c>
      <c r="D270" s="74" t="s">
        <v>135</v>
      </c>
      <c r="E270" s="73"/>
      <c r="F270" s="73"/>
      <c r="G270" s="73"/>
      <c r="H270" s="73"/>
      <c r="I270" s="104"/>
      <c r="J270" s="75">
        <f>J271</f>
        <v>4300</v>
      </c>
      <c r="K270" s="45">
        <f>K271</f>
        <v>0</v>
      </c>
      <c r="L270" s="120"/>
      <c r="M270" s="64"/>
      <c r="P270" s="129"/>
    </row>
    <row r="271" spans="1:13" ht="14.25" customHeight="1">
      <c r="A271" s="92" t="s">
        <v>303</v>
      </c>
      <c r="B271" s="195" t="s">
        <v>51</v>
      </c>
      <c r="C271" s="77">
        <v>965</v>
      </c>
      <c r="D271" s="78" t="s">
        <v>64</v>
      </c>
      <c r="E271" s="78"/>
      <c r="F271" s="77"/>
      <c r="G271" s="77"/>
      <c r="H271" s="77"/>
      <c r="I271" s="99"/>
      <c r="J271" s="99">
        <f>J272+J275</f>
        <v>4300</v>
      </c>
      <c r="K271" s="40"/>
      <c r="L271" s="116"/>
      <c r="M271" s="3"/>
    </row>
    <row r="272" spans="1:13" ht="25.5" hidden="1">
      <c r="A272" s="81" t="s">
        <v>191</v>
      </c>
      <c r="B272" s="93" t="s">
        <v>215</v>
      </c>
      <c r="C272" s="82">
        <v>965</v>
      </c>
      <c r="D272" s="83" t="s">
        <v>64</v>
      </c>
      <c r="E272" s="83" t="s">
        <v>213</v>
      </c>
      <c r="F272" s="82"/>
      <c r="G272" s="82"/>
      <c r="H272" s="82"/>
      <c r="I272" s="86"/>
      <c r="J272" s="86">
        <f>J273</f>
        <v>0</v>
      </c>
      <c r="K272" s="40"/>
      <c r="L272" s="116"/>
      <c r="M272" s="3"/>
    </row>
    <row r="273" spans="1:13" ht="17.25" customHeight="1" hidden="1">
      <c r="A273" s="43" t="s">
        <v>192</v>
      </c>
      <c r="B273" s="190" t="s">
        <v>104</v>
      </c>
      <c r="C273" s="14">
        <v>965</v>
      </c>
      <c r="D273" s="20" t="s">
        <v>64</v>
      </c>
      <c r="E273" s="20" t="s">
        <v>213</v>
      </c>
      <c r="F273" s="15"/>
      <c r="G273" s="14"/>
      <c r="H273" s="14">
        <v>200</v>
      </c>
      <c r="I273" s="33"/>
      <c r="J273" s="8">
        <f>J274</f>
        <v>0</v>
      </c>
      <c r="K273" s="8"/>
      <c r="L273" s="116"/>
      <c r="M273" s="3"/>
    </row>
    <row r="274" spans="1:12" ht="25.5" customHeight="1" hidden="1">
      <c r="A274" s="55" t="s">
        <v>193</v>
      </c>
      <c r="B274" s="190" t="s">
        <v>105</v>
      </c>
      <c r="C274" s="14">
        <v>965</v>
      </c>
      <c r="D274" s="15" t="s">
        <v>64</v>
      </c>
      <c r="E274" s="15" t="s">
        <v>213</v>
      </c>
      <c r="F274" s="14"/>
      <c r="G274" s="14"/>
      <c r="H274" s="20" t="s">
        <v>97</v>
      </c>
      <c r="I274" s="33"/>
      <c r="J274" s="109"/>
      <c r="K274" s="40"/>
      <c r="L274" s="116"/>
    </row>
    <row r="275" spans="1:12" ht="48.75" customHeight="1">
      <c r="A275" s="81" t="s">
        <v>304</v>
      </c>
      <c r="B275" s="93" t="s">
        <v>382</v>
      </c>
      <c r="C275" s="82">
        <v>965</v>
      </c>
      <c r="D275" s="83" t="s">
        <v>64</v>
      </c>
      <c r="E275" s="134" t="s">
        <v>394</v>
      </c>
      <c r="F275" s="130"/>
      <c r="G275" s="130"/>
      <c r="H275" s="130"/>
      <c r="I275" s="133"/>
      <c r="J275" s="133">
        <f>J276</f>
        <v>4300</v>
      </c>
      <c r="K275" s="40"/>
      <c r="L275" s="116"/>
    </row>
    <row r="276" spans="1:12" ht="25.5" customHeight="1">
      <c r="A276" s="43" t="s">
        <v>192</v>
      </c>
      <c r="B276" s="190" t="s">
        <v>226</v>
      </c>
      <c r="C276" s="14">
        <v>965</v>
      </c>
      <c r="D276" s="20" t="s">
        <v>64</v>
      </c>
      <c r="E276" s="20" t="s">
        <v>394</v>
      </c>
      <c r="F276" s="15"/>
      <c r="G276" s="14"/>
      <c r="H276" s="14">
        <v>200</v>
      </c>
      <c r="I276" s="33"/>
      <c r="J276" s="8">
        <f>J277</f>
        <v>4300</v>
      </c>
      <c r="K276" s="8"/>
      <c r="L276" s="116"/>
    </row>
    <row r="277" spans="1:16" ht="30" customHeight="1">
      <c r="A277" s="55" t="s">
        <v>193</v>
      </c>
      <c r="B277" s="190" t="s">
        <v>105</v>
      </c>
      <c r="C277" s="14">
        <v>965</v>
      </c>
      <c r="D277" s="15" t="s">
        <v>64</v>
      </c>
      <c r="E277" s="15" t="s">
        <v>394</v>
      </c>
      <c r="F277" s="14"/>
      <c r="G277" s="14"/>
      <c r="H277" s="20" t="s">
        <v>97</v>
      </c>
      <c r="I277" s="33"/>
      <c r="J277" s="109">
        <v>4300</v>
      </c>
      <c r="K277" s="40"/>
      <c r="L277" s="116"/>
      <c r="M277" s="62">
        <v>100</v>
      </c>
      <c r="P277" s="37">
        <v>100</v>
      </c>
    </row>
    <row r="278" spans="1:18" ht="18.75" customHeight="1">
      <c r="A278" s="55"/>
      <c r="B278" s="208" t="s">
        <v>410</v>
      </c>
      <c r="C278" s="14"/>
      <c r="D278" s="14"/>
      <c r="E278" s="14"/>
      <c r="F278" s="14"/>
      <c r="G278" s="4"/>
      <c r="H278" s="4"/>
      <c r="I278" s="12"/>
      <c r="J278" s="211">
        <f>J31+J59+J23</f>
        <v>322704.3</v>
      </c>
      <c r="K278" s="13"/>
      <c r="L278" s="113"/>
      <c r="R278" s="212"/>
    </row>
    <row r="279" spans="1:16" ht="12.75">
      <c r="A279" s="60"/>
      <c r="E279" s="37"/>
      <c r="I279" s="3"/>
      <c r="J279" s="184"/>
      <c r="K279" s="3"/>
      <c r="L279" s="3"/>
      <c r="M279" s="3"/>
      <c r="P279" s="3"/>
    </row>
    <row r="280" spans="1:16" ht="12.75">
      <c r="A280" s="60"/>
      <c r="E280" s="37"/>
      <c r="I280" s="3"/>
      <c r="J280" s="184"/>
      <c r="K280" s="3"/>
      <c r="L280" s="3"/>
      <c r="M280" s="3"/>
      <c r="P280" s="3"/>
    </row>
    <row r="281" spans="1:16" ht="20.25">
      <c r="A281" s="60"/>
      <c r="E281" s="37"/>
      <c r="I281" s="3"/>
      <c r="J281" s="185"/>
      <c r="K281" s="3"/>
      <c r="L281" s="3"/>
      <c r="M281" s="3"/>
      <c r="P281" s="3"/>
    </row>
    <row r="282" spans="1:16" ht="20.25">
      <c r="A282" s="60"/>
      <c r="E282" s="37"/>
      <c r="J282" s="186"/>
      <c r="M282" s="3"/>
      <c r="P282" s="3"/>
    </row>
    <row r="283" spans="1:16" ht="20.25">
      <c r="A283" s="60"/>
      <c r="E283" s="37"/>
      <c r="J283" s="186"/>
      <c r="M283" s="3"/>
      <c r="P283" s="3"/>
    </row>
    <row r="284" spans="1:16" ht="15">
      <c r="A284" s="60"/>
      <c r="E284" s="37"/>
      <c r="M284" s="3"/>
      <c r="P284" s="3"/>
    </row>
    <row r="285" spans="1:16" ht="15">
      <c r="A285" s="60"/>
      <c r="E285" s="37"/>
      <c r="M285" s="3"/>
      <c r="P285" s="3"/>
    </row>
    <row r="286" spans="1:16" ht="15">
      <c r="A286" s="60"/>
      <c r="E286" s="37"/>
      <c r="M286" s="3"/>
      <c r="P286" s="3"/>
    </row>
    <row r="287" spans="1:16" ht="15">
      <c r="A287" s="60"/>
      <c r="E287" s="37"/>
      <c r="M287" s="3"/>
      <c r="P287" s="3"/>
    </row>
    <row r="288" spans="1:16" ht="15">
      <c r="A288" s="60"/>
      <c r="E288" s="37"/>
      <c r="M288" s="3"/>
      <c r="P288" s="3"/>
    </row>
    <row r="289" spans="1:16" ht="15">
      <c r="A289" s="60"/>
      <c r="E289" s="37"/>
      <c r="M289" s="3"/>
      <c r="P289" s="3"/>
    </row>
    <row r="290" spans="1:16" ht="15">
      <c r="A290" s="60"/>
      <c r="E290" s="37"/>
      <c r="M290" s="3"/>
      <c r="P290" s="3"/>
    </row>
    <row r="291" spans="5:16" ht="15">
      <c r="E291" s="37"/>
      <c r="M291" s="3"/>
      <c r="P291" s="3"/>
    </row>
    <row r="292" spans="5:16" ht="15">
      <c r="E292" s="37"/>
      <c r="M292" s="3"/>
      <c r="P292" s="3"/>
    </row>
    <row r="293" spans="5:16" ht="15">
      <c r="E293" s="37"/>
      <c r="M293" s="3"/>
      <c r="P293" s="3"/>
    </row>
    <row r="294" spans="5:16" ht="12.75">
      <c r="E294" s="37"/>
      <c r="I294" s="3"/>
      <c r="J294" s="184"/>
      <c r="K294" s="3"/>
      <c r="L294" s="3"/>
      <c r="M294" s="3"/>
      <c r="P294" s="3"/>
    </row>
    <row r="295" spans="1:16" ht="12.75">
      <c r="A295" s="3"/>
      <c r="E295" s="37"/>
      <c r="I295" s="3"/>
      <c r="J295" s="184"/>
      <c r="K295" s="3"/>
      <c r="L295" s="3"/>
      <c r="M295" s="3"/>
      <c r="P295" s="3"/>
    </row>
    <row r="296" spans="1:16" ht="12.75">
      <c r="A296" s="3"/>
      <c r="E296" s="37"/>
      <c r="I296" s="3"/>
      <c r="J296" s="184"/>
      <c r="K296" s="3"/>
      <c r="L296" s="3"/>
      <c r="M296" s="3"/>
      <c r="P296" s="3"/>
    </row>
    <row r="297" spans="1:16" ht="12.75">
      <c r="A297" s="3"/>
      <c r="E297" s="37"/>
      <c r="I297" s="3"/>
      <c r="J297" s="184"/>
      <c r="K297" s="3"/>
      <c r="L297" s="3"/>
      <c r="M297" s="3"/>
      <c r="P297" s="3"/>
    </row>
    <row r="298" spans="5:16" ht="12.75">
      <c r="E298" s="37"/>
      <c r="I298" s="3"/>
      <c r="J298" s="184"/>
      <c r="K298" s="3"/>
      <c r="L298" s="3"/>
      <c r="M298" s="3"/>
      <c r="P298" s="3"/>
    </row>
    <row r="299" spans="5:16" ht="12.75">
      <c r="E299" s="37"/>
      <c r="I299" s="3"/>
      <c r="J299" s="184"/>
      <c r="K299" s="3"/>
      <c r="L299" s="3"/>
      <c r="M299" s="3"/>
      <c r="P299" s="3"/>
    </row>
    <row r="300" spans="5:16" ht="12.75">
      <c r="E300" s="37"/>
      <c r="I300" s="3"/>
      <c r="J300" s="184"/>
      <c r="K300" s="3"/>
      <c r="L300" s="3"/>
      <c r="M300" s="3"/>
      <c r="P300" s="3"/>
    </row>
    <row r="301" spans="5:16" ht="12.75">
      <c r="E301" s="37"/>
      <c r="I301" s="3"/>
      <c r="J301" s="184"/>
      <c r="K301" s="3"/>
      <c r="L301" s="3"/>
      <c r="M301" s="3"/>
      <c r="P301" s="3"/>
    </row>
    <row r="302" spans="5:16" ht="12.75">
      <c r="E302" s="37"/>
      <c r="I302" s="3"/>
      <c r="J302" s="184"/>
      <c r="K302" s="3"/>
      <c r="L302" s="3"/>
      <c r="M302" s="3"/>
      <c r="P302" s="3"/>
    </row>
    <row r="303" spans="5:16" ht="12.75">
      <c r="E303" s="37"/>
      <c r="I303" s="3"/>
      <c r="J303" s="184"/>
      <c r="K303" s="3"/>
      <c r="L303" s="3"/>
      <c r="M303" s="3"/>
      <c r="P303" s="3"/>
    </row>
    <row r="304" spans="5:16" ht="12.75">
      <c r="E304" s="37"/>
      <c r="I304" s="3"/>
      <c r="J304" s="184"/>
      <c r="K304" s="3"/>
      <c r="L304" s="3"/>
      <c r="M304" s="3"/>
      <c r="P304" s="3"/>
    </row>
    <row r="305" spans="5:16" ht="12.75">
      <c r="E305" s="37"/>
      <c r="I305" s="3"/>
      <c r="J305" s="184"/>
      <c r="K305" s="3"/>
      <c r="L305" s="3"/>
      <c r="M305" s="3"/>
      <c r="P305" s="3"/>
    </row>
    <row r="306" spans="5:16" ht="12.75">
      <c r="E306" s="37"/>
      <c r="I306" s="3"/>
      <c r="J306" s="184"/>
      <c r="K306" s="3"/>
      <c r="L306" s="3"/>
      <c r="M306" s="3"/>
      <c r="P306" s="3"/>
    </row>
    <row r="307" spans="5:16" ht="12.75">
      <c r="E307" s="37"/>
      <c r="I307" s="3"/>
      <c r="J307" s="184"/>
      <c r="K307" s="3"/>
      <c r="L307" s="3"/>
      <c r="M307" s="3"/>
      <c r="P307" s="3"/>
    </row>
    <row r="308" spans="5:16" ht="12.75">
      <c r="E308" s="37"/>
      <c r="I308" s="3"/>
      <c r="J308" s="184"/>
      <c r="K308" s="3"/>
      <c r="L308" s="3"/>
      <c r="M308" s="3"/>
      <c r="P308" s="3"/>
    </row>
    <row r="309" spans="5:16" ht="12.75">
      <c r="E309" s="37"/>
      <c r="I309" s="3"/>
      <c r="J309" s="184"/>
      <c r="K309" s="3"/>
      <c r="L309" s="3"/>
      <c r="M309" s="3"/>
      <c r="P309" s="3"/>
    </row>
    <row r="310" spans="1:16" ht="12.75">
      <c r="A310" s="3"/>
      <c r="E310" s="37"/>
      <c r="I310" s="3"/>
      <c r="J310" s="184"/>
      <c r="K310" s="3"/>
      <c r="L310" s="3"/>
      <c r="M310" s="3"/>
      <c r="P310" s="3"/>
    </row>
    <row r="311" spans="1:16" ht="12.75">
      <c r="A311" s="3"/>
      <c r="E311" s="37"/>
      <c r="I311" s="3"/>
      <c r="J311" s="184"/>
      <c r="K311" s="3"/>
      <c r="L311" s="3"/>
      <c r="M311" s="3"/>
      <c r="P311" s="3"/>
    </row>
    <row r="312" spans="1:16" ht="12.75">
      <c r="A312" s="3"/>
      <c r="E312" s="37"/>
      <c r="I312" s="3"/>
      <c r="J312" s="184"/>
      <c r="K312" s="3"/>
      <c r="L312" s="3"/>
      <c r="M312" s="3"/>
      <c r="P312" s="3"/>
    </row>
    <row r="313" spans="1:16" ht="12.75">
      <c r="A313" s="3"/>
      <c r="E313" s="37"/>
      <c r="I313" s="3"/>
      <c r="J313" s="184"/>
      <c r="K313" s="3"/>
      <c r="L313" s="3"/>
      <c r="M313" s="3"/>
      <c r="P313" s="3"/>
    </row>
    <row r="314" spans="1:16" ht="12.75">
      <c r="A314" s="3"/>
      <c r="E314" s="37"/>
      <c r="I314" s="3"/>
      <c r="J314" s="184"/>
      <c r="K314" s="3"/>
      <c r="L314" s="3"/>
      <c r="M314" s="3"/>
      <c r="P314" s="3"/>
    </row>
    <row r="315" spans="1:16" ht="12.75">
      <c r="A315" s="3"/>
      <c r="E315" s="37"/>
      <c r="I315" s="3"/>
      <c r="J315" s="184"/>
      <c r="K315" s="3"/>
      <c r="L315" s="3"/>
      <c r="M315" s="3"/>
      <c r="P315" s="3"/>
    </row>
    <row r="316" spans="1:16" ht="12.75">
      <c r="A316" s="3"/>
      <c r="E316" s="37"/>
      <c r="I316" s="3"/>
      <c r="J316" s="184"/>
      <c r="K316" s="3"/>
      <c r="L316" s="3"/>
      <c r="M316" s="3"/>
      <c r="P316" s="3"/>
    </row>
    <row r="317" spans="1:16" ht="12.75">
      <c r="A317" s="3"/>
      <c r="E317" s="37"/>
      <c r="I317" s="3"/>
      <c r="J317" s="184"/>
      <c r="K317" s="3"/>
      <c r="L317" s="3"/>
      <c r="M317" s="3"/>
      <c r="P317" s="3"/>
    </row>
    <row r="318" spans="1:16" ht="12.75">
      <c r="A318" s="3"/>
      <c r="E318" s="37"/>
      <c r="I318" s="3"/>
      <c r="J318" s="184"/>
      <c r="K318" s="3"/>
      <c r="L318" s="3"/>
      <c r="M318" s="3"/>
      <c r="P318" s="3"/>
    </row>
    <row r="319" spans="1:16" ht="12.75">
      <c r="A319" s="3"/>
      <c r="E319" s="37"/>
      <c r="I319" s="3"/>
      <c r="J319" s="184"/>
      <c r="K319" s="3"/>
      <c r="L319" s="3"/>
      <c r="M319" s="3"/>
      <c r="P319" s="3"/>
    </row>
    <row r="320" spans="1:16" ht="12.75">
      <c r="A320" s="3"/>
      <c r="E320" s="37"/>
      <c r="I320" s="3"/>
      <c r="J320" s="184"/>
      <c r="K320" s="3"/>
      <c r="L320" s="3"/>
      <c r="M320" s="3"/>
      <c r="P320" s="3"/>
    </row>
    <row r="321" spans="2:10" s="3" customFormat="1" ht="12.75">
      <c r="B321" s="191"/>
      <c r="E321" s="37"/>
      <c r="J321" s="184"/>
    </row>
    <row r="322" spans="2:10" s="3" customFormat="1" ht="12.75">
      <c r="B322" s="191"/>
      <c r="E322" s="37"/>
      <c r="J322" s="184"/>
    </row>
    <row r="323" spans="2:10" s="3" customFormat="1" ht="12.75">
      <c r="B323" s="191"/>
      <c r="E323" s="37"/>
      <c r="J323" s="184"/>
    </row>
    <row r="324" spans="2:10" s="3" customFormat="1" ht="12.75">
      <c r="B324" s="191"/>
      <c r="E324" s="37"/>
      <c r="J324" s="184"/>
    </row>
    <row r="325" spans="2:10" s="3" customFormat="1" ht="12.75">
      <c r="B325" s="191"/>
      <c r="E325" s="37"/>
      <c r="J325" s="184"/>
    </row>
    <row r="326" spans="2:10" s="3" customFormat="1" ht="12.75">
      <c r="B326" s="191"/>
      <c r="E326" s="37"/>
      <c r="J326" s="184"/>
    </row>
    <row r="327" spans="2:10" s="3" customFormat="1" ht="12.75">
      <c r="B327" s="191"/>
      <c r="E327" s="37"/>
      <c r="J327" s="184"/>
    </row>
    <row r="328" spans="2:10" s="3" customFormat="1" ht="12.75">
      <c r="B328" s="191"/>
      <c r="E328" s="37"/>
      <c r="J328" s="184"/>
    </row>
    <row r="329" spans="2:10" s="3" customFormat="1" ht="12.75">
      <c r="B329" s="191"/>
      <c r="E329" s="37"/>
      <c r="J329" s="184"/>
    </row>
    <row r="330" spans="2:10" s="3" customFormat="1" ht="12.75">
      <c r="B330" s="191"/>
      <c r="E330" s="37"/>
      <c r="J330" s="184"/>
    </row>
    <row r="331" spans="2:10" s="3" customFormat="1" ht="12.75">
      <c r="B331" s="191"/>
      <c r="E331" s="37"/>
      <c r="J331" s="184"/>
    </row>
    <row r="332" spans="2:10" s="3" customFormat="1" ht="12.75">
      <c r="B332" s="191"/>
      <c r="E332" s="37"/>
      <c r="J332" s="184"/>
    </row>
    <row r="333" spans="2:10" s="3" customFormat="1" ht="12.75">
      <c r="B333" s="191"/>
      <c r="E333" s="37"/>
      <c r="J333" s="184"/>
    </row>
    <row r="334" spans="2:10" s="3" customFormat="1" ht="12.75">
      <c r="B334" s="191"/>
      <c r="E334" s="37"/>
      <c r="J334" s="184"/>
    </row>
    <row r="335" spans="2:10" s="3" customFormat="1" ht="12.75">
      <c r="B335" s="191"/>
      <c r="E335" s="37"/>
      <c r="J335" s="184"/>
    </row>
    <row r="336" spans="2:10" s="3" customFormat="1" ht="12.75">
      <c r="B336" s="191"/>
      <c r="E336" s="37"/>
      <c r="J336" s="184"/>
    </row>
    <row r="337" spans="2:10" s="3" customFormat="1" ht="12.75">
      <c r="B337" s="191"/>
      <c r="E337" s="37"/>
      <c r="J337" s="184"/>
    </row>
    <row r="338" spans="2:10" s="3" customFormat="1" ht="12.75">
      <c r="B338" s="191"/>
      <c r="E338" s="37"/>
      <c r="J338" s="184"/>
    </row>
    <row r="339" spans="2:10" s="3" customFormat="1" ht="12.75">
      <c r="B339" s="191"/>
      <c r="E339" s="37"/>
      <c r="J339" s="184"/>
    </row>
    <row r="340" spans="2:10" s="3" customFormat="1" ht="12.75">
      <c r="B340" s="191"/>
      <c r="E340" s="37"/>
      <c r="J340" s="184"/>
    </row>
    <row r="341" spans="2:10" s="3" customFormat="1" ht="12.75">
      <c r="B341" s="191"/>
      <c r="E341" s="37"/>
      <c r="J341" s="184"/>
    </row>
    <row r="342" spans="2:10" s="3" customFormat="1" ht="12.75">
      <c r="B342" s="191"/>
      <c r="E342" s="37"/>
      <c r="J342" s="184"/>
    </row>
    <row r="343" spans="2:10" s="3" customFormat="1" ht="12.75">
      <c r="B343" s="191"/>
      <c r="E343" s="37"/>
      <c r="J343" s="184"/>
    </row>
    <row r="344" spans="2:10" s="3" customFormat="1" ht="12.75">
      <c r="B344" s="191"/>
      <c r="E344" s="37"/>
      <c r="J344" s="184"/>
    </row>
    <row r="345" spans="2:10" s="3" customFormat="1" ht="12.75">
      <c r="B345" s="191"/>
      <c r="E345" s="37"/>
      <c r="J345" s="184"/>
    </row>
    <row r="346" spans="2:10" s="3" customFormat="1" ht="12.75">
      <c r="B346" s="191"/>
      <c r="E346" s="37"/>
      <c r="J346" s="184"/>
    </row>
    <row r="347" spans="2:10" s="3" customFormat="1" ht="12.75">
      <c r="B347" s="191"/>
      <c r="E347" s="37"/>
      <c r="J347" s="184"/>
    </row>
    <row r="348" spans="2:10" s="3" customFormat="1" ht="12.75">
      <c r="B348" s="191"/>
      <c r="E348" s="37"/>
      <c r="J348" s="184"/>
    </row>
    <row r="349" spans="2:10" s="3" customFormat="1" ht="12.75">
      <c r="B349" s="191"/>
      <c r="E349" s="37"/>
      <c r="J349" s="184"/>
    </row>
    <row r="350" spans="2:10" s="3" customFormat="1" ht="12.75">
      <c r="B350" s="191"/>
      <c r="E350" s="37"/>
      <c r="J350" s="184"/>
    </row>
    <row r="351" spans="2:10" s="3" customFormat="1" ht="12.75">
      <c r="B351" s="191"/>
      <c r="E351" s="37"/>
      <c r="J351" s="184"/>
    </row>
    <row r="352" spans="2:10" s="3" customFormat="1" ht="12.75">
      <c r="B352" s="191"/>
      <c r="E352" s="37"/>
      <c r="J352" s="184"/>
    </row>
    <row r="353" spans="2:10" s="3" customFormat="1" ht="12.75">
      <c r="B353" s="191"/>
      <c r="E353" s="37"/>
      <c r="J353" s="184"/>
    </row>
    <row r="354" spans="2:10" s="3" customFormat="1" ht="12.75">
      <c r="B354" s="191"/>
      <c r="E354" s="37"/>
      <c r="J354" s="184"/>
    </row>
    <row r="355" spans="2:10" s="3" customFormat="1" ht="12.75">
      <c r="B355" s="191"/>
      <c r="E355" s="37"/>
      <c r="J355" s="184"/>
    </row>
    <row r="356" spans="2:10" s="3" customFormat="1" ht="12.75">
      <c r="B356" s="191"/>
      <c r="E356" s="37"/>
      <c r="J356" s="184"/>
    </row>
    <row r="357" spans="2:10" s="3" customFormat="1" ht="12.75">
      <c r="B357" s="191"/>
      <c r="E357" s="37"/>
      <c r="J357" s="184"/>
    </row>
    <row r="358" spans="2:10" s="3" customFormat="1" ht="12.75">
      <c r="B358" s="191"/>
      <c r="E358" s="37"/>
      <c r="J358" s="184"/>
    </row>
    <row r="359" spans="2:10" s="3" customFormat="1" ht="12.75">
      <c r="B359" s="191"/>
      <c r="E359" s="37"/>
      <c r="J359" s="184"/>
    </row>
    <row r="360" spans="2:10" s="3" customFormat="1" ht="12.75">
      <c r="B360" s="191"/>
      <c r="E360" s="37"/>
      <c r="J360" s="184"/>
    </row>
    <row r="361" spans="2:10" s="3" customFormat="1" ht="12.75">
      <c r="B361" s="191"/>
      <c r="E361" s="37"/>
      <c r="J361" s="184"/>
    </row>
    <row r="362" spans="2:10" s="3" customFormat="1" ht="12.75">
      <c r="B362" s="191"/>
      <c r="E362" s="37"/>
      <c r="J362" s="184"/>
    </row>
    <row r="363" spans="2:10" s="3" customFormat="1" ht="12.75">
      <c r="B363" s="191"/>
      <c r="E363" s="37"/>
      <c r="J363" s="184"/>
    </row>
    <row r="364" spans="2:10" s="3" customFormat="1" ht="12.75">
      <c r="B364" s="191"/>
      <c r="E364" s="37"/>
      <c r="J364" s="184"/>
    </row>
    <row r="365" spans="2:10" s="3" customFormat="1" ht="12.75">
      <c r="B365" s="191"/>
      <c r="E365" s="37"/>
      <c r="J365" s="184"/>
    </row>
    <row r="366" spans="2:10" s="3" customFormat="1" ht="12.75">
      <c r="B366" s="191"/>
      <c r="E366" s="37"/>
      <c r="J366" s="184"/>
    </row>
    <row r="367" spans="2:10" s="3" customFormat="1" ht="12.75">
      <c r="B367" s="191"/>
      <c r="E367" s="37"/>
      <c r="J367" s="184"/>
    </row>
    <row r="368" spans="2:10" s="3" customFormat="1" ht="12.75">
      <c r="B368" s="191"/>
      <c r="E368" s="37"/>
      <c r="J368" s="184"/>
    </row>
    <row r="369" spans="2:10" s="3" customFormat="1" ht="12.75">
      <c r="B369" s="191"/>
      <c r="E369" s="37"/>
      <c r="J369" s="184"/>
    </row>
    <row r="370" spans="2:10" s="3" customFormat="1" ht="12.75">
      <c r="B370" s="191"/>
      <c r="E370" s="37"/>
      <c r="J370" s="184"/>
    </row>
    <row r="371" spans="2:10" s="3" customFormat="1" ht="12.75">
      <c r="B371" s="191"/>
      <c r="E371" s="37"/>
      <c r="J371" s="184"/>
    </row>
    <row r="372" spans="2:10" s="3" customFormat="1" ht="12.75">
      <c r="B372" s="191"/>
      <c r="E372" s="37"/>
      <c r="J372" s="184"/>
    </row>
    <row r="373" spans="2:10" s="3" customFormat="1" ht="12.75">
      <c r="B373" s="191"/>
      <c r="E373" s="37"/>
      <c r="J373" s="184"/>
    </row>
    <row r="374" spans="2:10" s="3" customFormat="1" ht="12.75">
      <c r="B374" s="191"/>
      <c r="E374" s="37"/>
      <c r="J374" s="184"/>
    </row>
    <row r="375" spans="2:10" s="3" customFormat="1" ht="12.75">
      <c r="B375" s="191"/>
      <c r="E375" s="37"/>
      <c r="J375" s="184"/>
    </row>
    <row r="376" spans="2:10" s="3" customFormat="1" ht="12.75">
      <c r="B376" s="191"/>
      <c r="E376" s="37"/>
      <c r="J376" s="184"/>
    </row>
    <row r="377" spans="2:10" s="3" customFormat="1" ht="12.75">
      <c r="B377" s="191"/>
      <c r="E377" s="37"/>
      <c r="J377" s="184"/>
    </row>
    <row r="378" spans="2:10" s="3" customFormat="1" ht="12.75">
      <c r="B378" s="191"/>
      <c r="E378" s="37"/>
      <c r="J378" s="184"/>
    </row>
    <row r="379" spans="2:10" s="3" customFormat="1" ht="12.75">
      <c r="B379" s="191"/>
      <c r="E379" s="37"/>
      <c r="J379" s="184"/>
    </row>
    <row r="380" spans="2:10" s="3" customFormat="1" ht="12.75">
      <c r="B380" s="191"/>
      <c r="E380" s="37"/>
      <c r="J380" s="184"/>
    </row>
    <row r="381" spans="2:10" s="3" customFormat="1" ht="12.75">
      <c r="B381" s="191"/>
      <c r="E381" s="37"/>
      <c r="J381" s="184"/>
    </row>
    <row r="382" spans="2:10" s="3" customFormat="1" ht="12.75">
      <c r="B382" s="191"/>
      <c r="E382" s="37"/>
      <c r="J382" s="184"/>
    </row>
    <row r="383" spans="2:10" s="3" customFormat="1" ht="12.75">
      <c r="B383" s="191"/>
      <c r="E383" s="37"/>
      <c r="J383" s="184"/>
    </row>
    <row r="384" spans="2:10" s="3" customFormat="1" ht="12.75">
      <c r="B384" s="191"/>
      <c r="E384" s="37"/>
      <c r="J384" s="184"/>
    </row>
    <row r="385" spans="2:10" s="3" customFormat="1" ht="12.75">
      <c r="B385" s="191"/>
      <c r="E385" s="37"/>
      <c r="J385" s="184"/>
    </row>
    <row r="386" spans="2:10" s="3" customFormat="1" ht="12.75">
      <c r="B386" s="191"/>
      <c r="E386" s="37"/>
      <c r="J386" s="184"/>
    </row>
    <row r="387" spans="2:10" s="3" customFormat="1" ht="12.75">
      <c r="B387" s="191"/>
      <c r="E387" s="37"/>
      <c r="J387" s="184"/>
    </row>
    <row r="388" spans="2:10" s="3" customFormat="1" ht="12.75">
      <c r="B388" s="191"/>
      <c r="E388" s="37"/>
      <c r="J388" s="184"/>
    </row>
    <row r="389" spans="2:10" s="3" customFormat="1" ht="12.75">
      <c r="B389" s="191"/>
      <c r="E389" s="37"/>
      <c r="J389" s="184"/>
    </row>
    <row r="390" spans="2:10" s="3" customFormat="1" ht="12.75">
      <c r="B390" s="191"/>
      <c r="E390" s="37"/>
      <c r="J390" s="184"/>
    </row>
    <row r="391" spans="2:10" s="3" customFormat="1" ht="12.75">
      <c r="B391" s="191"/>
      <c r="E391" s="37"/>
      <c r="J391" s="184"/>
    </row>
    <row r="392" spans="2:10" s="3" customFormat="1" ht="12.75">
      <c r="B392" s="191"/>
      <c r="E392" s="37"/>
      <c r="J392" s="184"/>
    </row>
    <row r="393" spans="2:10" s="3" customFormat="1" ht="12.75">
      <c r="B393" s="191"/>
      <c r="E393" s="37"/>
      <c r="J393" s="184"/>
    </row>
    <row r="394" spans="2:10" s="3" customFormat="1" ht="12.75">
      <c r="B394" s="191"/>
      <c r="E394" s="37"/>
      <c r="J394" s="184"/>
    </row>
    <row r="395" spans="2:10" s="3" customFormat="1" ht="12.75">
      <c r="B395" s="191"/>
      <c r="E395" s="37"/>
      <c r="J395" s="184"/>
    </row>
    <row r="396" spans="2:10" s="3" customFormat="1" ht="12.75">
      <c r="B396" s="191"/>
      <c r="E396" s="37"/>
      <c r="J396" s="184"/>
    </row>
    <row r="397" spans="2:10" s="3" customFormat="1" ht="12.75">
      <c r="B397" s="191"/>
      <c r="E397" s="37"/>
      <c r="J397" s="184"/>
    </row>
    <row r="398" spans="2:10" s="3" customFormat="1" ht="12.75">
      <c r="B398" s="191"/>
      <c r="E398" s="37"/>
      <c r="J398" s="184"/>
    </row>
    <row r="399" spans="2:10" s="3" customFormat="1" ht="12.75">
      <c r="B399" s="191"/>
      <c r="E399" s="37"/>
      <c r="J399" s="184"/>
    </row>
    <row r="400" spans="2:10" s="3" customFormat="1" ht="12.75">
      <c r="B400" s="191"/>
      <c r="E400" s="37"/>
      <c r="J400" s="184"/>
    </row>
    <row r="401" spans="2:10" s="3" customFormat="1" ht="12.75">
      <c r="B401" s="191"/>
      <c r="E401" s="37"/>
      <c r="J401" s="184"/>
    </row>
    <row r="402" spans="2:10" s="3" customFormat="1" ht="12.75">
      <c r="B402" s="191"/>
      <c r="E402" s="37"/>
      <c r="J402" s="184"/>
    </row>
    <row r="403" spans="2:10" s="3" customFormat="1" ht="12.75">
      <c r="B403" s="191"/>
      <c r="E403" s="37"/>
      <c r="J403" s="184"/>
    </row>
  </sheetData>
  <sheetProtection/>
  <mergeCells count="7">
    <mergeCell ref="A20:J20"/>
    <mergeCell ref="E5:J5"/>
    <mergeCell ref="E9:J9"/>
    <mergeCell ref="E16:J16"/>
    <mergeCell ref="A17:J17"/>
    <mergeCell ref="A18:J18"/>
    <mergeCell ref="A19:J19"/>
  </mergeCells>
  <printOptions/>
  <pageMargins left="0.5905511811023623" right="0.35433070866141736" top="0.31496062992125984" bottom="0.1968503937007874" header="0.31496062992125984" footer="0.1968503937007874"/>
  <pageSetup fitToHeight="10" fitToWidth="1" horizontalDpi="600" verticalDpi="600" orientation="portrait" paperSize="9" scale="69" r:id="rId3"/>
  <rowBreaks count="4" manualBreakCount="4">
    <brk id="58" max="16" man="1"/>
    <brk id="96" max="16" man="1"/>
    <brk id="200" max="16" man="1"/>
    <brk id="230" max="16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2"/>
  <sheetViews>
    <sheetView view="pageBreakPreview" zoomScaleSheetLayoutView="100" workbookViewId="0" topLeftCell="A264">
      <selection activeCell="R284" sqref="R284"/>
    </sheetView>
  </sheetViews>
  <sheetFormatPr defaultColWidth="9.00390625" defaultRowHeight="12.75"/>
  <cols>
    <col min="1" max="1" width="8.75390625" style="50" customWidth="1"/>
    <col min="2" max="2" width="72.25390625" style="191" customWidth="1"/>
    <col min="3" max="3" width="5.75390625" style="3" customWidth="1"/>
    <col min="4" max="4" width="9.75390625" style="3" customWidth="1"/>
    <col min="5" max="5" width="12.25390625" style="3" customWidth="1"/>
    <col min="6" max="6" width="0.2421875" style="3" hidden="1" customWidth="1"/>
    <col min="7" max="7" width="0.12890625" style="3" hidden="1" customWidth="1"/>
    <col min="8" max="8" width="7.375" style="3" customWidth="1"/>
    <col min="9" max="9" width="12.00390625" style="32" hidden="1" customWidth="1"/>
    <col min="10" max="10" width="21.00390625" style="179" customWidth="1"/>
    <col min="11" max="11" width="0.12890625" style="2" hidden="1" customWidth="1"/>
    <col min="12" max="12" width="0.875" style="112" hidden="1" customWidth="1"/>
    <col min="13" max="13" width="8.625" style="62" hidden="1" customWidth="1"/>
    <col min="14" max="14" width="9.125" style="3" hidden="1" customWidth="1"/>
    <col min="15" max="15" width="16.00390625" style="3" hidden="1" customWidth="1"/>
    <col min="16" max="16" width="0.2421875" style="37" hidden="1" customWidth="1"/>
    <col min="17" max="17" width="24.75390625" style="3" hidden="1" customWidth="1"/>
    <col min="18" max="18" width="30.00390625" style="3" customWidth="1"/>
    <col min="19" max="16384" width="9.125" style="3" customWidth="1"/>
  </cols>
  <sheetData>
    <row r="1" spans="5:10" ht="15.75" hidden="1">
      <c r="E1" s="35"/>
      <c r="F1" s="42" t="s">
        <v>0</v>
      </c>
      <c r="G1" s="42"/>
      <c r="H1" s="42"/>
      <c r="I1" s="1"/>
      <c r="J1" s="178" t="s">
        <v>359</v>
      </c>
    </row>
    <row r="2" spans="5:10" ht="15.75" hidden="1">
      <c r="E2" s="35"/>
      <c r="F2" s="42"/>
      <c r="G2" s="42"/>
      <c r="H2" s="42"/>
      <c r="I2" s="1"/>
      <c r="J2" s="178"/>
    </row>
    <row r="3" spans="1:10" ht="13.5" customHeight="1" hidden="1">
      <c r="A3" s="51" t="s">
        <v>1</v>
      </c>
      <c r="E3" s="35"/>
      <c r="F3" s="35"/>
      <c r="G3" s="35"/>
      <c r="H3" s="35"/>
      <c r="J3" s="178" t="s">
        <v>2</v>
      </c>
    </row>
    <row r="4" spans="1:10" ht="15.75" hidden="1">
      <c r="A4" s="51" t="s">
        <v>1</v>
      </c>
      <c r="E4" s="35"/>
      <c r="F4" s="35"/>
      <c r="G4" s="35"/>
      <c r="H4" s="35"/>
      <c r="J4" s="178" t="s">
        <v>3</v>
      </c>
    </row>
    <row r="5" spans="1:10" ht="15.75" hidden="1">
      <c r="A5" s="51"/>
      <c r="E5" s="213"/>
      <c r="F5" s="213"/>
      <c r="G5" s="213"/>
      <c r="H5" s="213"/>
      <c r="I5" s="213"/>
      <c r="J5" s="213"/>
    </row>
    <row r="6" spans="1:10" ht="15.75" hidden="1">
      <c r="A6" s="51"/>
      <c r="E6" s="61"/>
      <c r="F6" s="61"/>
      <c r="G6" s="61"/>
      <c r="H6" s="61"/>
      <c r="I6" s="61"/>
      <c r="J6" s="178"/>
    </row>
    <row r="7" spans="1:10" ht="15.75" hidden="1">
      <c r="A7" s="51"/>
      <c r="E7" s="61"/>
      <c r="F7" s="61"/>
      <c r="G7" s="61"/>
      <c r="H7" s="61"/>
      <c r="I7" s="61"/>
      <c r="J7" s="178" t="s">
        <v>372</v>
      </c>
    </row>
    <row r="8" spans="1:10" ht="15.75" hidden="1">
      <c r="A8" s="51"/>
      <c r="E8" s="61"/>
      <c r="F8" s="61"/>
      <c r="G8" s="61"/>
      <c r="H8" s="61"/>
      <c r="I8" s="61"/>
      <c r="J8" s="178" t="s">
        <v>2</v>
      </c>
    </row>
    <row r="9" spans="1:10" ht="15.75" hidden="1">
      <c r="A9" s="51"/>
      <c r="E9" s="213" t="s">
        <v>3</v>
      </c>
      <c r="F9" s="213"/>
      <c r="G9" s="213"/>
      <c r="H9" s="213"/>
      <c r="I9" s="213"/>
      <c r="J9" s="213"/>
    </row>
    <row r="10" spans="1:10" ht="15.75" hidden="1">
      <c r="A10" s="51"/>
      <c r="E10" s="61"/>
      <c r="F10" s="61"/>
      <c r="G10" s="61"/>
      <c r="H10" s="61"/>
      <c r="I10" s="61"/>
      <c r="J10" s="178" t="s">
        <v>377</v>
      </c>
    </row>
    <row r="11" spans="1:10" ht="15.75">
      <c r="A11" s="51"/>
      <c r="E11" s="61"/>
      <c r="F11" s="61"/>
      <c r="G11" s="61"/>
      <c r="H11" s="61"/>
      <c r="I11" s="61"/>
      <c r="J11" s="178"/>
    </row>
    <row r="12" spans="1:10" ht="15.75">
      <c r="A12" s="51"/>
      <c r="E12" s="35"/>
      <c r="F12" s="42" t="s">
        <v>0</v>
      </c>
      <c r="G12" s="42"/>
      <c r="H12" s="42"/>
      <c r="I12" s="1"/>
      <c r="J12" s="61" t="s">
        <v>381</v>
      </c>
    </row>
    <row r="13" spans="1:10" ht="15.75">
      <c r="A13" s="51"/>
      <c r="E13" s="35"/>
      <c r="F13" s="35"/>
      <c r="G13" s="35"/>
      <c r="H13" s="35"/>
      <c r="J13" s="61" t="s">
        <v>2</v>
      </c>
    </row>
    <row r="14" spans="1:10" ht="15.75">
      <c r="A14" s="51"/>
      <c r="E14" s="35"/>
      <c r="F14" s="35"/>
      <c r="G14" s="35"/>
      <c r="H14" s="35"/>
      <c r="J14" s="61" t="s">
        <v>3</v>
      </c>
    </row>
    <row r="15" spans="1:10" ht="20.25" customHeight="1">
      <c r="A15" s="51"/>
      <c r="E15" s="61"/>
      <c r="F15" s="61"/>
      <c r="G15" s="61"/>
      <c r="H15" s="61"/>
      <c r="I15" s="61"/>
      <c r="J15" s="61" t="s">
        <v>437</v>
      </c>
    </row>
    <row r="16" spans="1:10" ht="15.75" hidden="1">
      <c r="A16" s="51"/>
      <c r="E16" s="213"/>
      <c r="F16" s="213"/>
      <c r="G16" s="213"/>
      <c r="H16" s="213"/>
      <c r="I16" s="213"/>
      <c r="J16" s="213"/>
    </row>
    <row r="17" spans="1:10" ht="15.75" hidden="1">
      <c r="A17" s="214"/>
      <c r="B17" s="214"/>
      <c r="C17" s="214"/>
      <c r="D17" s="214"/>
      <c r="E17" s="214"/>
      <c r="F17" s="214"/>
      <c r="G17" s="214"/>
      <c r="H17" s="214"/>
      <c r="I17" s="214"/>
      <c r="J17" s="214"/>
    </row>
    <row r="18" spans="1:12" ht="15.75">
      <c r="A18" s="214" t="s">
        <v>222</v>
      </c>
      <c r="B18" s="214"/>
      <c r="C18" s="214"/>
      <c r="D18" s="214"/>
      <c r="E18" s="214"/>
      <c r="F18" s="214"/>
      <c r="G18" s="214"/>
      <c r="H18" s="214"/>
      <c r="I18" s="214"/>
      <c r="J18" s="214"/>
      <c r="L18" s="114"/>
    </row>
    <row r="19" spans="1:12" ht="15.75">
      <c r="A19" s="214" t="s">
        <v>223</v>
      </c>
      <c r="B19" s="214"/>
      <c r="C19" s="214"/>
      <c r="D19" s="214"/>
      <c r="E19" s="214"/>
      <c r="F19" s="214"/>
      <c r="G19" s="214"/>
      <c r="H19" s="214"/>
      <c r="I19" s="214"/>
      <c r="J19" s="214"/>
      <c r="L19" s="115"/>
    </row>
    <row r="20" spans="1:12" ht="15.75">
      <c r="A20" s="214" t="s">
        <v>432</v>
      </c>
      <c r="B20" s="214"/>
      <c r="C20" s="214"/>
      <c r="D20" s="214"/>
      <c r="E20" s="214"/>
      <c r="F20" s="214"/>
      <c r="G20" s="214"/>
      <c r="H20" s="214"/>
      <c r="I20" s="214"/>
      <c r="J20" s="214"/>
      <c r="L20" s="115"/>
    </row>
    <row r="21" spans="1:12" ht="10.5" customHeight="1">
      <c r="A21" s="52"/>
      <c r="L21" s="116"/>
    </row>
    <row r="22" spans="1:12" ht="42.75" customHeight="1">
      <c r="A22" s="53" t="s">
        <v>4</v>
      </c>
      <c r="B22" s="192" t="s">
        <v>5</v>
      </c>
      <c r="C22" s="5" t="s">
        <v>6</v>
      </c>
      <c r="D22" s="5" t="s">
        <v>7</v>
      </c>
      <c r="E22" s="5" t="s">
        <v>8</v>
      </c>
      <c r="F22" s="5" t="s">
        <v>9</v>
      </c>
      <c r="G22" s="5" t="s">
        <v>10</v>
      </c>
      <c r="H22" s="5" t="s">
        <v>11</v>
      </c>
      <c r="I22" s="6"/>
      <c r="J22" s="7" t="s">
        <v>56</v>
      </c>
      <c r="K22" s="7"/>
      <c r="L22" s="116"/>
    </row>
    <row r="23" spans="1:12" ht="31.5" hidden="1">
      <c r="A23" s="67" t="s">
        <v>174</v>
      </c>
      <c r="B23" s="193" t="s">
        <v>176</v>
      </c>
      <c r="C23" s="29">
        <v>913</v>
      </c>
      <c r="D23" s="30"/>
      <c r="E23" s="68"/>
      <c r="F23" s="69"/>
      <c r="G23" s="29"/>
      <c r="H23" s="29"/>
      <c r="I23" s="70"/>
      <c r="J23" s="71">
        <f>J24</f>
        <v>0</v>
      </c>
      <c r="K23" s="9"/>
      <c r="L23" s="117"/>
    </row>
    <row r="24" spans="1:12" ht="36" customHeight="1" hidden="1">
      <c r="A24" s="72" t="s">
        <v>12</v>
      </c>
      <c r="B24" s="194" t="s">
        <v>101</v>
      </c>
      <c r="C24" s="73">
        <v>913</v>
      </c>
      <c r="D24" s="74" t="s">
        <v>102</v>
      </c>
      <c r="E24" s="73"/>
      <c r="F24" s="74"/>
      <c r="G24" s="73"/>
      <c r="H24" s="73"/>
      <c r="I24" s="75"/>
      <c r="J24" s="75">
        <f>J25</f>
        <v>0</v>
      </c>
      <c r="K24" s="11"/>
      <c r="L24" s="117"/>
    </row>
    <row r="25" spans="1:12" ht="36" customHeight="1" hidden="1">
      <c r="A25" s="76" t="s">
        <v>13</v>
      </c>
      <c r="B25" s="195" t="s">
        <v>177</v>
      </c>
      <c r="C25" s="77">
        <v>913</v>
      </c>
      <c r="D25" s="78" t="s">
        <v>178</v>
      </c>
      <c r="E25" s="77"/>
      <c r="F25" s="78"/>
      <c r="G25" s="77"/>
      <c r="H25" s="77"/>
      <c r="I25" s="79"/>
      <c r="J25" s="123">
        <f>J26</f>
        <v>0</v>
      </c>
      <c r="K25" s="11"/>
      <c r="L25" s="117"/>
    </row>
    <row r="26" spans="1:12" ht="28.5" customHeight="1" hidden="1">
      <c r="A26" s="81" t="s">
        <v>16</v>
      </c>
      <c r="B26" s="93" t="s">
        <v>234</v>
      </c>
      <c r="C26" s="82">
        <v>913</v>
      </c>
      <c r="D26" s="83" t="s">
        <v>178</v>
      </c>
      <c r="E26" s="83" t="s">
        <v>205</v>
      </c>
      <c r="F26" s="83" t="s">
        <v>18</v>
      </c>
      <c r="G26" s="82">
        <v>210</v>
      </c>
      <c r="H26" s="82"/>
      <c r="I26" s="84"/>
      <c r="J26" s="124">
        <f>J27+J29</f>
        <v>0</v>
      </c>
      <c r="K26" s="25"/>
      <c r="L26" s="117"/>
    </row>
    <row r="27" spans="1:12" ht="48" customHeight="1" hidden="1">
      <c r="A27" s="56" t="s">
        <v>103</v>
      </c>
      <c r="B27" s="190" t="s">
        <v>109</v>
      </c>
      <c r="C27" s="14">
        <v>913</v>
      </c>
      <c r="D27" s="15" t="s">
        <v>178</v>
      </c>
      <c r="E27" s="15" t="s">
        <v>205</v>
      </c>
      <c r="F27" s="15"/>
      <c r="G27" s="14"/>
      <c r="H27" s="14">
        <v>100</v>
      </c>
      <c r="I27" s="33"/>
      <c r="J27" s="173">
        <f>J28</f>
        <v>0</v>
      </c>
      <c r="K27" s="8"/>
      <c r="L27" s="117"/>
    </row>
    <row r="28" spans="1:12" ht="19.5" customHeight="1" hidden="1">
      <c r="A28" s="56" t="s">
        <v>20</v>
      </c>
      <c r="B28" s="190" t="s">
        <v>111</v>
      </c>
      <c r="C28" s="14">
        <v>913</v>
      </c>
      <c r="D28" s="15" t="s">
        <v>178</v>
      </c>
      <c r="E28" s="15" t="s">
        <v>205</v>
      </c>
      <c r="F28" s="15"/>
      <c r="G28" s="14"/>
      <c r="H28" s="14">
        <v>120</v>
      </c>
      <c r="I28" s="33"/>
      <c r="J28" s="173"/>
      <c r="K28" s="8"/>
      <c r="L28" s="117"/>
    </row>
    <row r="29" spans="1:12" ht="26.25" customHeight="1" hidden="1">
      <c r="A29" s="56" t="s">
        <v>220</v>
      </c>
      <c r="B29" s="190" t="s">
        <v>226</v>
      </c>
      <c r="C29" s="14">
        <v>913</v>
      </c>
      <c r="D29" s="15" t="s">
        <v>178</v>
      </c>
      <c r="E29" s="15" t="s">
        <v>205</v>
      </c>
      <c r="F29" s="15"/>
      <c r="G29" s="14"/>
      <c r="H29" s="14">
        <v>200</v>
      </c>
      <c r="I29" s="33"/>
      <c r="J29" s="173">
        <f>J30</f>
        <v>0</v>
      </c>
      <c r="K29" s="8"/>
      <c r="L29" s="116"/>
    </row>
    <row r="30" spans="1:13" ht="28.5" customHeight="1" hidden="1">
      <c r="A30" s="56" t="s">
        <v>221</v>
      </c>
      <c r="B30" s="190" t="s">
        <v>105</v>
      </c>
      <c r="C30" s="19">
        <v>913</v>
      </c>
      <c r="D30" s="20" t="s">
        <v>178</v>
      </c>
      <c r="E30" s="20" t="s">
        <v>205</v>
      </c>
      <c r="F30" s="20"/>
      <c r="G30" s="19"/>
      <c r="H30" s="19">
        <v>240</v>
      </c>
      <c r="I30" s="8"/>
      <c r="J30" s="173"/>
      <c r="K30" s="8"/>
      <c r="L30" s="116"/>
      <c r="M30" s="108"/>
    </row>
    <row r="31" spans="1:19" ht="31.5">
      <c r="A31" s="67" t="s">
        <v>174</v>
      </c>
      <c r="B31" s="196" t="s">
        <v>181</v>
      </c>
      <c r="C31" s="29">
        <v>929</v>
      </c>
      <c r="D31" s="30"/>
      <c r="E31" s="68"/>
      <c r="F31" s="69"/>
      <c r="G31" s="29"/>
      <c r="H31" s="29"/>
      <c r="I31" s="70"/>
      <c r="J31" s="71">
        <f>J32</f>
        <v>5636.9</v>
      </c>
      <c r="K31" s="9"/>
      <c r="L31" s="116"/>
      <c r="S31" s="165"/>
    </row>
    <row r="32" spans="1:12" ht="21" customHeight="1">
      <c r="A32" s="72" t="s">
        <v>12</v>
      </c>
      <c r="B32" s="194" t="s">
        <v>101</v>
      </c>
      <c r="C32" s="73">
        <v>929</v>
      </c>
      <c r="D32" s="74" t="s">
        <v>102</v>
      </c>
      <c r="E32" s="73"/>
      <c r="F32" s="74"/>
      <c r="G32" s="73"/>
      <c r="H32" s="73"/>
      <c r="I32" s="75"/>
      <c r="J32" s="75">
        <f>J33+J37</f>
        <v>5636.9</v>
      </c>
      <c r="K32" s="11"/>
      <c r="L32" s="116"/>
    </row>
    <row r="33" spans="1:12" ht="26.25" customHeight="1">
      <c r="A33" s="76" t="s">
        <v>13</v>
      </c>
      <c r="B33" s="195" t="s">
        <v>14</v>
      </c>
      <c r="C33" s="77">
        <v>929</v>
      </c>
      <c r="D33" s="78" t="s">
        <v>15</v>
      </c>
      <c r="E33" s="77"/>
      <c r="F33" s="78"/>
      <c r="G33" s="77"/>
      <c r="H33" s="77"/>
      <c r="I33" s="79"/>
      <c r="J33" s="79">
        <f>J34</f>
        <v>2015.2</v>
      </c>
      <c r="K33" s="11"/>
      <c r="L33" s="116"/>
    </row>
    <row r="34" spans="1:12" ht="14.25" customHeight="1">
      <c r="A34" s="81" t="s">
        <v>16</v>
      </c>
      <c r="B34" s="93" t="s">
        <v>17</v>
      </c>
      <c r="C34" s="82">
        <v>929</v>
      </c>
      <c r="D34" s="83" t="s">
        <v>15</v>
      </c>
      <c r="E34" s="83" t="s">
        <v>206</v>
      </c>
      <c r="F34" s="83" t="s">
        <v>18</v>
      </c>
      <c r="G34" s="82">
        <v>210</v>
      </c>
      <c r="H34" s="82"/>
      <c r="I34" s="84"/>
      <c r="J34" s="84">
        <f>J35</f>
        <v>2015.2</v>
      </c>
      <c r="K34" s="25"/>
      <c r="L34" s="116"/>
    </row>
    <row r="35" spans="1:12" ht="48" customHeight="1">
      <c r="A35" s="56" t="s">
        <v>103</v>
      </c>
      <c r="B35" s="190" t="s">
        <v>109</v>
      </c>
      <c r="C35" s="14">
        <v>929</v>
      </c>
      <c r="D35" s="15" t="s">
        <v>15</v>
      </c>
      <c r="E35" s="15" t="s">
        <v>206</v>
      </c>
      <c r="F35" s="15"/>
      <c r="G35" s="14"/>
      <c r="H35" s="14">
        <v>100</v>
      </c>
      <c r="I35" s="33"/>
      <c r="J35" s="109">
        <f>J36</f>
        <v>2015.2</v>
      </c>
      <c r="K35" s="8"/>
      <c r="L35" s="116"/>
    </row>
    <row r="36" spans="1:12" ht="19.5" customHeight="1">
      <c r="A36" s="56" t="s">
        <v>20</v>
      </c>
      <c r="B36" s="190" t="s">
        <v>111</v>
      </c>
      <c r="C36" s="14">
        <v>929</v>
      </c>
      <c r="D36" s="15" t="s">
        <v>15</v>
      </c>
      <c r="E36" s="15" t="s">
        <v>206</v>
      </c>
      <c r="F36" s="15"/>
      <c r="G36" s="14"/>
      <c r="H36" s="14">
        <v>120</v>
      </c>
      <c r="I36" s="33"/>
      <c r="J36" s="109">
        <v>2015.2</v>
      </c>
      <c r="K36" s="8"/>
      <c r="L36" s="116"/>
    </row>
    <row r="37" spans="1:12" ht="39.75" customHeight="1">
      <c r="A37" s="80" t="s">
        <v>107</v>
      </c>
      <c r="B37" s="195" t="s">
        <v>58</v>
      </c>
      <c r="C37" s="77">
        <v>929</v>
      </c>
      <c r="D37" s="78" t="s">
        <v>21</v>
      </c>
      <c r="E37" s="77"/>
      <c r="F37" s="78"/>
      <c r="G37" s="77"/>
      <c r="H37" s="77"/>
      <c r="I37" s="79"/>
      <c r="J37" s="79">
        <f>J38+J41+J45+J56</f>
        <v>3621.7</v>
      </c>
      <c r="K37" s="11"/>
      <c r="L37" s="116"/>
    </row>
    <row r="38" spans="1:12" ht="27" customHeight="1">
      <c r="A38" s="85" t="s">
        <v>108</v>
      </c>
      <c r="B38" s="93" t="s">
        <v>24</v>
      </c>
      <c r="C38" s="82">
        <v>929</v>
      </c>
      <c r="D38" s="83" t="s">
        <v>21</v>
      </c>
      <c r="E38" s="83" t="s">
        <v>207</v>
      </c>
      <c r="F38" s="83" t="s">
        <v>23</v>
      </c>
      <c r="G38" s="82">
        <v>226</v>
      </c>
      <c r="H38" s="82"/>
      <c r="I38" s="86"/>
      <c r="J38" s="86">
        <f>J39</f>
        <v>1692.8</v>
      </c>
      <c r="K38" s="8"/>
      <c r="L38" s="116"/>
    </row>
    <row r="39" spans="1:12" ht="48" customHeight="1">
      <c r="A39" s="56" t="s">
        <v>110</v>
      </c>
      <c r="B39" s="190" t="s">
        <v>109</v>
      </c>
      <c r="C39" s="14">
        <v>929</v>
      </c>
      <c r="D39" s="15" t="s">
        <v>21</v>
      </c>
      <c r="E39" s="15" t="s">
        <v>207</v>
      </c>
      <c r="F39" s="15"/>
      <c r="G39" s="14"/>
      <c r="H39" s="14">
        <v>100</v>
      </c>
      <c r="I39" s="33"/>
      <c r="J39" s="109">
        <f>J40</f>
        <v>1692.8</v>
      </c>
      <c r="K39" s="8"/>
      <c r="L39" s="116"/>
    </row>
    <row r="40" spans="1:12" ht="18.75" customHeight="1">
      <c r="A40" s="57" t="s">
        <v>112</v>
      </c>
      <c r="B40" s="190" t="s">
        <v>111</v>
      </c>
      <c r="C40" s="19">
        <v>929</v>
      </c>
      <c r="D40" s="20" t="s">
        <v>21</v>
      </c>
      <c r="E40" s="20" t="s">
        <v>207</v>
      </c>
      <c r="F40" s="20" t="s">
        <v>23</v>
      </c>
      <c r="G40" s="19">
        <v>290</v>
      </c>
      <c r="H40" s="19">
        <v>120</v>
      </c>
      <c r="I40" s="8"/>
      <c r="J40" s="109">
        <v>1692.8</v>
      </c>
      <c r="K40" s="8"/>
      <c r="L40" s="116"/>
    </row>
    <row r="41" spans="1:12" ht="26.25" customHeight="1">
      <c r="A41" s="87" t="s">
        <v>113</v>
      </c>
      <c r="B41" s="93" t="s">
        <v>69</v>
      </c>
      <c r="C41" s="82">
        <v>929</v>
      </c>
      <c r="D41" s="83" t="s">
        <v>21</v>
      </c>
      <c r="E41" s="83" t="s">
        <v>208</v>
      </c>
      <c r="F41" s="83" t="s">
        <v>25</v>
      </c>
      <c r="G41" s="82"/>
      <c r="H41" s="82"/>
      <c r="I41" s="84"/>
      <c r="J41" s="84">
        <f>J43</f>
        <v>427.8</v>
      </c>
      <c r="K41" s="25"/>
      <c r="L41" s="116"/>
    </row>
    <row r="42" spans="1:12" ht="27" customHeight="1" hidden="1">
      <c r="A42" s="57"/>
      <c r="B42" s="21"/>
      <c r="C42" s="19">
        <v>929</v>
      </c>
      <c r="D42" s="20" t="s">
        <v>21</v>
      </c>
      <c r="E42" s="20"/>
      <c r="F42" s="20"/>
      <c r="G42" s="19">
        <v>210</v>
      </c>
      <c r="H42" s="19"/>
      <c r="I42" s="8"/>
      <c r="J42" s="8"/>
      <c r="K42" s="8"/>
      <c r="L42" s="116"/>
    </row>
    <row r="43" spans="1:12" ht="40.5" customHeight="1">
      <c r="A43" s="43" t="s">
        <v>114</v>
      </c>
      <c r="B43" s="190" t="s">
        <v>109</v>
      </c>
      <c r="C43" s="19">
        <v>929</v>
      </c>
      <c r="D43" s="20" t="s">
        <v>21</v>
      </c>
      <c r="E43" s="20" t="s">
        <v>208</v>
      </c>
      <c r="F43" s="20" t="s">
        <v>25</v>
      </c>
      <c r="G43" s="19">
        <v>212</v>
      </c>
      <c r="H43" s="19">
        <v>100</v>
      </c>
      <c r="I43" s="8"/>
      <c r="J43" s="109">
        <f>J44</f>
        <v>427.8</v>
      </c>
      <c r="K43" s="8"/>
      <c r="L43" s="116"/>
    </row>
    <row r="44" spans="1:12" ht="16.5" customHeight="1">
      <c r="A44" s="43" t="s">
        <v>115</v>
      </c>
      <c r="B44" s="190" t="s">
        <v>111</v>
      </c>
      <c r="C44" s="19">
        <v>929</v>
      </c>
      <c r="D44" s="20" t="s">
        <v>21</v>
      </c>
      <c r="E44" s="20" t="s">
        <v>208</v>
      </c>
      <c r="F44" s="20" t="s">
        <v>25</v>
      </c>
      <c r="G44" s="19">
        <v>212</v>
      </c>
      <c r="H44" s="19">
        <v>120</v>
      </c>
      <c r="I44" s="8"/>
      <c r="J44" s="109">
        <v>427.8</v>
      </c>
      <c r="K44" s="8"/>
      <c r="L44" s="116"/>
    </row>
    <row r="45" spans="1:12" ht="27.75" customHeight="1">
      <c r="A45" s="85" t="s">
        <v>116</v>
      </c>
      <c r="B45" s="93" t="s">
        <v>217</v>
      </c>
      <c r="C45" s="82">
        <v>929</v>
      </c>
      <c r="D45" s="83" t="s">
        <v>21</v>
      </c>
      <c r="E45" s="83" t="s">
        <v>209</v>
      </c>
      <c r="F45" s="83" t="s">
        <v>23</v>
      </c>
      <c r="G45" s="82"/>
      <c r="H45" s="82"/>
      <c r="I45" s="84"/>
      <c r="J45" s="84">
        <f>J46+J50</f>
        <v>1369.1</v>
      </c>
      <c r="K45" s="25"/>
      <c r="L45" s="116"/>
    </row>
    <row r="46" spans="1:12" ht="48" customHeight="1">
      <c r="A46" s="43" t="s">
        <v>117</v>
      </c>
      <c r="B46" s="190" t="s">
        <v>109</v>
      </c>
      <c r="C46" s="14">
        <v>929</v>
      </c>
      <c r="D46" s="15" t="s">
        <v>21</v>
      </c>
      <c r="E46" s="15" t="s">
        <v>209</v>
      </c>
      <c r="F46" s="15"/>
      <c r="G46" s="14"/>
      <c r="H46" s="14">
        <v>100</v>
      </c>
      <c r="I46" s="33"/>
      <c r="J46" s="109">
        <f>J47</f>
        <v>527.7</v>
      </c>
      <c r="K46" s="8"/>
      <c r="L46" s="116"/>
    </row>
    <row r="47" spans="1:12" ht="18.75" customHeight="1">
      <c r="A47" s="43" t="s">
        <v>118</v>
      </c>
      <c r="B47" s="190" t="s">
        <v>111</v>
      </c>
      <c r="C47" s="19">
        <v>929</v>
      </c>
      <c r="D47" s="20" t="s">
        <v>21</v>
      </c>
      <c r="E47" s="20" t="s">
        <v>209</v>
      </c>
      <c r="F47" s="20"/>
      <c r="G47" s="19"/>
      <c r="H47" s="19">
        <v>120</v>
      </c>
      <c r="I47" s="8"/>
      <c r="J47" s="109">
        <v>527.7</v>
      </c>
      <c r="K47" s="8"/>
      <c r="L47" s="116"/>
    </row>
    <row r="48" spans="1:12" ht="25.5" customHeight="1" hidden="1">
      <c r="A48" s="43" t="s">
        <v>90</v>
      </c>
      <c r="B48" s="190" t="s">
        <v>87</v>
      </c>
      <c r="C48" s="19">
        <v>929</v>
      </c>
      <c r="D48" s="20" t="s">
        <v>21</v>
      </c>
      <c r="E48" s="20"/>
      <c r="F48" s="20"/>
      <c r="G48" s="19"/>
      <c r="H48" s="19">
        <v>121</v>
      </c>
      <c r="I48" s="8"/>
      <c r="J48" s="109"/>
      <c r="K48" s="8"/>
      <c r="L48" s="116"/>
    </row>
    <row r="49" spans="1:12" ht="18.75" customHeight="1" hidden="1">
      <c r="A49" s="43" t="s">
        <v>91</v>
      </c>
      <c r="B49" s="190" t="s">
        <v>88</v>
      </c>
      <c r="C49" s="19">
        <v>929</v>
      </c>
      <c r="D49" s="20" t="s">
        <v>21</v>
      </c>
      <c r="E49" s="20"/>
      <c r="F49" s="20"/>
      <c r="G49" s="19"/>
      <c r="H49" s="19">
        <v>122</v>
      </c>
      <c r="I49" s="8"/>
      <c r="J49" s="109"/>
      <c r="K49" s="8"/>
      <c r="L49" s="116"/>
    </row>
    <row r="50" spans="1:12" ht="27.75" customHeight="1">
      <c r="A50" s="43" t="s">
        <v>360</v>
      </c>
      <c r="B50" s="190" t="s">
        <v>226</v>
      </c>
      <c r="C50" s="14">
        <v>929</v>
      </c>
      <c r="D50" s="15" t="s">
        <v>21</v>
      </c>
      <c r="E50" s="15" t="s">
        <v>209</v>
      </c>
      <c r="F50" s="15"/>
      <c r="G50" s="14"/>
      <c r="H50" s="14">
        <v>200</v>
      </c>
      <c r="I50" s="33"/>
      <c r="J50" s="109">
        <f>J51</f>
        <v>841.4</v>
      </c>
      <c r="K50" s="8"/>
      <c r="L50" s="116"/>
    </row>
    <row r="51" spans="1:16" ht="28.5" customHeight="1">
      <c r="A51" s="43" t="s">
        <v>361</v>
      </c>
      <c r="B51" s="190" t="s">
        <v>105</v>
      </c>
      <c r="C51" s="19">
        <v>929</v>
      </c>
      <c r="D51" s="20" t="s">
        <v>21</v>
      </c>
      <c r="E51" s="20" t="s">
        <v>209</v>
      </c>
      <c r="F51" s="20"/>
      <c r="G51" s="19"/>
      <c r="H51" s="19">
        <v>240</v>
      </c>
      <c r="I51" s="8"/>
      <c r="J51" s="109">
        <v>841.4</v>
      </c>
      <c r="K51" s="8"/>
      <c r="L51" s="116"/>
      <c r="M51" s="108"/>
      <c r="O51" s="3">
        <v>3000</v>
      </c>
      <c r="P51" s="37">
        <f>-327.2+10</f>
        <v>-317.2</v>
      </c>
    </row>
    <row r="52" spans="1:12" ht="24" customHeight="1" hidden="1">
      <c r="A52" s="43" t="s">
        <v>92</v>
      </c>
      <c r="B52" s="190" t="s">
        <v>75</v>
      </c>
      <c r="C52" s="19">
        <v>929</v>
      </c>
      <c r="D52" s="20" t="s">
        <v>21</v>
      </c>
      <c r="E52" s="20" t="s">
        <v>22</v>
      </c>
      <c r="F52" s="20"/>
      <c r="G52" s="19"/>
      <c r="H52" s="19">
        <v>242</v>
      </c>
      <c r="I52" s="8"/>
      <c r="J52" s="158"/>
      <c r="K52" s="8"/>
      <c r="L52" s="116"/>
    </row>
    <row r="53" spans="1:12" ht="16.5" customHeight="1" hidden="1">
      <c r="A53" s="43" t="s">
        <v>93</v>
      </c>
      <c r="B53" s="190" t="s">
        <v>89</v>
      </c>
      <c r="C53" s="19">
        <v>929</v>
      </c>
      <c r="D53" s="20" t="s">
        <v>21</v>
      </c>
      <c r="E53" s="20" t="s">
        <v>22</v>
      </c>
      <c r="F53" s="15" t="s">
        <v>23</v>
      </c>
      <c r="G53" s="14">
        <v>210</v>
      </c>
      <c r="H53" s="14">
        <v>244</v>
      </c>
      <c r="I53" s="33"/>
      <c r="J53" s="158"/>
      <c r="K53" s="8"/>
      <c r="L53" s="116"/>
    </row>
    <row r="54" spans="1:16" s="35" customFormat="1" ht="66.75" customHeight="1" hidden="1">
      <c r="A54" s="54" t="s">
        <v>81</v>
      </c>
      <c r="B54" s="27" t="s">
        <v>100</v>
      </c>
      <c r="C54" s="4">
        <v>929</v>
      </c>
      <c r="D54" s="10" t="s">
        <v>76</v>
      </c>
      <c r="E54" s="10" t="s">
        <v>79</v>
      </c>
      <c r="F54" s="10" t="s">
        <v>23</v>
      </c>
      <c r="G54" s="4"/>
      <c r="H54" s="4"/>
      <c r="I54" s="12"/>
      <c r="J54" s="169">
        <f>J55</f>
        <v>0</v>
      </c>
      <c r="K54" s="13"/>
      <c r="L54" s="118"/>
      <c r="M54" s="63"/>
      <c r="P54" s="126"/>
    </row>
    <row r="55" spans="1:12" ht="18.75" customHeight="1" hidden="1">
      <c r="A55" s="43" t="s">
        <v>82</v>
      </c>
      <c r="B55" s="190" t="s">
        <v>95</v>
      </c>
      <c r="C55" s="19">
        <v>929</v>
      </c>
      <c r="D55" s="20" t="s">
        <v>76</v>
      </c>
      <c r="E55" s="20" t="s">
        <v>79</v>
      </c>
      <c r="F55" s="20"/>
      <c r="G55" s="19"/>
      <c r="H55" s="19">
        <v>240</v>
      </c>
      <c r="I55" s="8"/>
      <c r="J55" s="158"/>
      <c r="K55" s="8"/>
      <c r="L55" s="116"/>
    </row>
    <row r="56" spans="1:16" s="34" customFormat="1" ht="39.75" customHeight="1">
      <c r="A56" s="81" t="s">
        <v>362</v>
      </c>
      <c r="B56" s="94" t="s">
        <v>70</v>
      </c>
      <c r="C56" s="83" t="s">
        <v>35</v>
      </c>
      <c r="D56" s="83" t="s">
        <v>21</v>
      </c>
      <c r="E56" s="83" t="s">
        <v>403</v>
      </c>
      <c r="F56" s="83"/>
      <c r="G56" s="83"/>
      <c r="H56" s="83"/>
      <c r="I56" s="84"/>
      <c r="J56" s="84">
        <f>J57</f>
        <v>132</v>
      </c>
      <c r="K56" s="25"/>
      <c r="L56" s="116"/>
      <c r="M56" s="62"/>
      <c r="P56" s="127"/>
    </row>
    <row r="57" spans="1:12" ht="20.25" customHeight="1">
      <c r="A57" s="56" t="s">
        <v>363</v>
      </c>
      <c r="B57" s="190" t="s">
        <v>119</v>
      </c>
      <c r="C57" s="14">
        <v>929</v>
      </c>
      <c r="D57" s="15" t="s">
        <v>21</v>
      </c>
      <c r="E57" s="15" t="s">
        <v>403</v>
      </c>
      <c r="F57" s="15" t="s">
        <v>23</v>
      </c>
      <c r="G57" s="14">
        <v>210</v>
      </c>
      <c r="H57" s="14">
        <v>800</v>
      </c>
      <c r="I57" s="33"/>
      <c r="J57" s="109">
        <f>J58</f>
        <v>132</v>
      </c>
      <c r="K57" s="8"/>
      <c r="L57" s="116"/>
    </row>
    <row r="58" spans="1:16" s="34" customFormat="1" ht="14.25" customHeight="1">
      <c r="A58" s="49" t="s">
        <v>364</v>
      </c>
      <c r="B58" s="190" t="s">
        <v>96</v>
      </c>
      <c r="C58" s="20" t="s">
        <v>35</v>
      </c>
      <c r="D58" s="20" t="s">
        <v>21</v>
      </c>
      <c r="E58" s="20" t="s">
        <v>403</v>
      </c>
      <c r="F58" s="20">
        <v>197</v>
      </c>
      <c r="G58" s="20">
        <v>240</v>
      </c>
      <c r="H58" s="20" t="s">
        <v>98</v>
      </c>
      <c r="I58" s="8"/>
      <c r="J58" s="109">
        <f>12*11</f>
        <v>132</v>
      </c>
      <c r="K58" s="8"/>
      <c r="L58" s="116"/>
      <c r="M58" s="62"/>
      <c r="P58" s="127"/>
    </row>
    <row r="59" spans="1:16" s="34" customFormat="1" ht="32.25" customHeight="1">
      <c r="A59" s="67" t="s">
        <v>106</v>
      </c>
      <c r="B59" s="196" t="s">
        <v>60</v>
      </c>
      <c r="C59" s="29">
        <v>965</v>
      </c>
      <c r="D59" s="69"/>
      <c r="E59" s="69"/>
      <c r="F59" s="69"/>
      <c r="G59" s="68"/>
      <c r="H59" s="68"/>
      <c r="I59" s="88"/>
      <c r="J59" s="210">
        <f>J60+J96+J115+J133+J202+J232+J240+J261+J270+J186+J197</f>
        <v>321115.3</v>
      </c>
      <c r="K59" s="8"/>
      <c r="L59" s="116"/>
      <c r="M59" s="62"/>
      <c r="P59" s="127"/>
    </row>
    <row r="60" spans="1:12" ht="21" customHeight="1">
      <c r="A60" s="72" t="s">
        <v>12</v>
      </c>
      <c r="B60" s="194" t="s">
        <v>101</v>
      </c>
      <c r="C60" s="73">
        <v>965</v>
      </c>
      <c r="D60" s="74" t="s">
        <v>102</v>
      </c>
      <c r="E60" s="73"/>
      <c r="F60" s="74"/>
      <c r="G60" s="73"/>
      <c r="H60" s="73"/>
      <c r="I60" s="75"/>
      <c r="J60" s="75">
        <f>J61+J79+J83</f>
        <v>68673.4</v>
      </c>
      <c r="K60" s="11"/>
      <c r="L60" s="116"/>
    </row>
    <row r="61" spans="1:20" ht="39" customHeight="1">
      <c r="A61" s="92" t="s">
        <v>13</v>
      </c>
      <c r="B61" s="195" t="s">
        <v>411</v>
      </c>
      <c r="C61" s="77">
        <v>965</v>
      </c>
      <c r="D61" s="78" t="s">
        <v>26</v>
      </c>
      <c r="E61" s="89"/>
      <c r="F61" s="89" t="s">
        <v>25</v>
      </c>
      <c r="G61" s="90">
        <v>213</v>
      </c>
      <c r="H61" s="90"/>
      <c r="I61" s="79"/>
      <c r="J61" s="91">
        <f>J62+J65+J74</f>
        <v>68450.4</v>
      </c>
      <c r="K61" s="11"/>
      <c r="L61" s="116"/>
      <c r="R61" s="165"/>
      <c r="S61" s="165"/>
      <c r="T61" s="165"/>
    </row>
    <row r="62" spans="1:12" ht="29.25" customHeight="1">
      <c r="A62" s="81" t="s">
        <v>16</v>
      </c>
      <c r="B62" s="93" t="s">
        <v>27</v>
      </c>
      <c r="C62" s="82">
        <v>965</v>
      </c>
      <c r="D62" s="83" t="s">
        <v>26</v>
      </c>
      <c r="E62" s="83" t="s">
        <v>210</v>
      </c>
      <c r="F62" s="83" t="s">
        <v>28</v>
      </c>
      <c r="G62" s="82"/>
      <c r="H62" s="82"/>
      <c r="I62" s="84"/>
      <c r="J62" s="84">
        <f>J63</f>
        <v>2015.2</v>
      </c>
      <c r="K62" s="39"/>
      <c r="L62" s="116"/>
    </row>
    <row r="63" spans="1:18" ht="48" customHeight="1">
      <c r="A63" s="49" t="s">
        <v>103</v>
      </c>
      <c r="B63" s="190" t="s">
        <v>109</v>
      </c>
      <c r="C63" s="14">
        <v>965</v>
      </c>
      <c r="D63" s="15" t="s">
        <v>26</v>
      </c>
      <c r="E63" s="15" t="s">
        <v>210</v>
      </c>
      <c r="F63" s="15"/>
      <c r="G63" s="14"/>
      <c r="H63" s="14">
        <v>100</v>
      </c>
      <c r="I63" s="33"/>
      <c r="J63" s="109">
        <f>J64</f>
        <v>2015.2</v>
      </c>
      <c r="K63" s="8"/>
      <c r="L63" s="116"/>
      <c r="R63" s="165"/>
    </row>
    <row r="64" spans="1:12" ht="17.25" customHeight="1">
      <c r="A64" s="55" t="s">
        <v>20</v>
      </c>
      <c r="B64" s="190" t="s">
        <v>111</v>
      </c>
      <c r="C64" s="14">
        <v>965</v>
      </c>
      <c r="D64" s="15" t="s">
        <v>26</v>
      </c>
      <c r="E64" s="15" t="s">
        <v>210</v>
      </c>
      <c r="F64" s="15" t="s">
        <v>28</v>
      </c>
      <c r="G64" s="14">
        <v>210</v>
      </c>
      <c r="H64" s="14">
        <v>120</v>
      </c>
      <c r="I64" s="33"/>
      <c r="J64" s="109">
        <v>2015.2</v>
      </c>
      <c r="K64" s="11"/>
      <c r="L64" s="116"/>
    </row>
    <row r="65" spans="1:12" ht="29.25" customHeight="1">
      <c r="A65" s="81" t="s">
        <v>137</v>
      </c>
      <c r="B65" s="93" t="s">
        <v>29</v>
      </c>
      <c r="C65" s="82">
        <v>965</v>
      </c>
      <c r="D65" s="83" t="s">
        <v>26</v>
      </c>
      <c r="E65" s="83" t="s">
        <v>211</v>
      </c>
      <c r="F65" s="83" t="s">
        <v>23</v>
      </c>
      <c r="G65" s="82"/>
      <c r="H65" s="82"/>
      <c r="I65" s="84"/>
      <c r="J65" s="84">
        <f>J66+J70</f>
        <v>58638.4</v>
      </c>
      <c r="K65" s="25"/>
      <c r="L65" s="116"/>
    </row>
    <row r="66" spans="1:12" ht="48" customHeight="1">
      <c r="A66" s="49" t="s">
        <v>138</v>
      </c>
      <c r="B66" s="190" t="s">
        <v>109</v>
      </c>
      <c r="C66" s="14">
        <v>965</v>
      </c>
      <c r="D66" s="15" t="s">
        <v>26</v>
      </c>
      <c r="E66" s="15" t="s">
        <v>211</v>
      </c>
      <c r="F66" s="15"/>
      <c r="G66" s="14"/>
      <c r="H66" s="14">
        <v>100</v>
      </c>
      <c r="I66" s="33"/>
      <c r="J66" s="109">
        <f>J67</f>
        <v>52994</v>
      </c>
      <c r="K66" s="8"/>
      <c r="L66" s="116"/>
    </row>
    <row r="67" spans="1:16" s="147" customFormat="1" ht="18.75" customHeight="1">
      <c r="A67" s="142" t="s">
        <v>139</v>
      </c>
      <c r="B67" s="197" t="s">
        <v>111</v>
      </c>
      <c r="C67" s="144">
        <v>965</v>
      </c>
      <c r="D67" s="145" t="s">
        <v>26</v>
      </c>
      <c r="E67" s="145" t="s">
        <v>211</v>
      </c>
      <c r="F67" s="145"/>
      <c r="G67" s="144"/>
      <c r="H67" s="144">
        <v>120</v>
      </c>
      <c r="I67" s="109"/>
      <c r="J67" s="109">
        <v>52994</v>
      </c>
      <c r="K67" s="109"/>
      <c r="L67" s="116"/>
      <c r="M67" s="146"/>
      <c r="P67" s="148"/>
    </row>
    <row r="68" spans="1:12" ht="26.25" customHeight="1" hidden="1">
      <c r="A68" s="56"/>
      <c r="B68" s="190" t="s">
        <v>87</v>
      </c>
      <c r="C68" s="14">
        <v>965</v>
      </c>
      <c r="D68" s="15" t="s">
        <v>26</v>
      </c>
      <c r="E68" s="15" t="s">
        <v>211</v>
      </c>
      <c r="F68" s="15" t="s">
        <v>23</v>
      </c>
      <c r="G68" s="14">
        <v>210</v>
      </c>
      <c r="H68" s="14">
        <v>121</v>
      </c>
      <c r="I68" s="33"/>
      <c r="J68" s="110"/>
      <c r="K68" s="8"/>
      <c r="L68" s="116"/>
    </row>
    <row r="69" spans="1:12" ht="16.5" customHeight="1" hidden="1">
      <c r="A69" s="56"/>
      <c r="B69" s="190" t="s">
        <v>88</v>
      </c>
      <c r="C69" s="14">
        <v>965</v>
      </c>
      <c r="D69" s="15" t="s">
        <v>26</v>
      </c>
      <c r="E69" s="15" t="s">
        <v>211</v>
      </c>
      <c r="F69" s="15" t="s">
        <v>23</v>
      </c>
      <c r="G69" s="14">
        <v>210</v>
      </c>
      <c r="H69" s="14">
        <v>122</v>
      </c>
      <c r="I69" s="33"/>
      <c r="J69" s="110"/>
      <c r="K69" s="8"/>
      <c r="L69" s="116"/>
    </row>
    <row r="70" spans="1:12" ht="29.25" customHeight="1">
      <c r="A70" s="43" t="s">
        <v>140</v>
      </c>
      <c r="B70" s="190" t="s">
        <v>226</v>
      </c>
      <c r="C70" s="14">
        <v>965</v>
      </c>
      <c r="D70" s="15" t="s">
        <v>26</v>
      </c>
      <c r="E70" s="15" t="s">
        <v>211</v>
      </c>
      <c r="F70" s="15"/>
      <c r="G70" s="14"/>
      <c r="H70" s="14">
        <v>200</v>
      </c>
      <c r="I70" s="33"/>
      <c r="J70" s="109">
        <f>J71</f>
        <v>5644.4</v>
      </c>
      <c r="K70" s="8"/>
      <c r="L70" s="116"/>
    </row>
    <row r="71" spans="1:16" s="147" customFormat="1" ht="27" customHeight="1">
      <c r="A71" s="142" t="s">
        <v>141</v>
      </c>
      <c r="B71" s="197" t="s">
        <v>105</v>
      </c>
      <c r="C71" s="144">
        <v>965</v>
      </c>
      <c r="D71" s="145" t="s">
        <v>26</v>
      </c>
      <c r="E71" s="145" t="s">
        <v>211</v>
      </c>
      <c r="F71" s="145"/>
      <c r="G71" s="144"/>
      <c r="H71" s="144">
        <v>240</v>
      </c>
      <c r="I71" s="109"/>
      <c r="J71" s="109">
        <f>4019.6+1624.8</f>
        <v>5644.4</v>
      </c>
      <c r="K71" s="109"/>
      <c r="L71" s="116"/>
      <c r="M71" s="146">
        <v>-100</v>
      </c>
      <c r="P71" s="148"/>
    </row>
    <row r="72" spans="1:12" ht="21" customHeight="1" hidden="1">
      <c r="A72" s="43"/>
      <c r="B72" s="190" t="s">
        <v>75</v>
      </c>
      <c r="C72" s="14">
        <v>965</v>
      </c>
      <c r="D72" s="15" t="s">
        <v>26</v>
      </c>
      <c r="E72" s="15" t="s">
        <v>211</v>
      </c>
      <c r="F72" s="15" t="s">
        <v>23</v>
      </c>
      <c r="G72" s="14">
        <v>210</v>
      </c>
      <c r="H72" s="14">
        <v>242</v>
      </c>
      <c r="I72" s="33"/>
      <c r="J72" s="8"/>
      <c r="K72" s="8"/>
      <c r="L72" s="116"/>
    </row>
    <row r="73" spans="1:12" ht="16.5" customHeight="1" hidden="1">
      <c r="A73" s="43"/>
      <c r="B73" s="190" t="s">
        <v>89</v>
      </c>
      <c r="C73" s="14">
        <v>965</v>
      </c>
      <c r="D73" s="15" t="s">
        <v>26</v>
      </c>
      <c r="E73" s="15" t="s">
        <v>211</v>
      </c>
      <c r="F73" s="15" t="s">
        <v>23</v>
      </c>
      <c r="G73" s="14">
        <v>210</v>
      </c>
      <c r="H73" s="14">
        <v>244</v>
      </c>
      <c r="I73" s="33"/>
      <c r="J73" s="8"/>
      <c r="K73" s="8"/>
      <c r="L73" s="116"/>
    </row>
    <row r="74" spans="1:12" ht="53.25" customHeight="1">
      <c r="A74" s="81" t="s">
        <v>142</v>
      </c>
      <c r="B74" s="93" t="s">
        <v>194</v>
      </c>
      <c r="C74" s="82">
        <v>965</v>
      </c>
      <c r="D74" s="83" t="s">
        <v>26</v>
      </c>
      <c r="E74" s="83" t="s">
        <v>214</v>
      </c>
      <c r="F74" s="82"/>
      <c r="G74" s="82"/>
      <c r="H74" s="82"/>
      <c r="I74" s="84"/>
      <c r="J74" s="84">
        <f>J75+J77</f>
        <v>7796.8</v>
      </c>
      <c r="K74" s="25"/>
      <c r="L74" s="116"/>
    </row>
    <row r="75" spans="1:12" ht="48" customHeight="1">
      <c r="A75" s="56" t="s">
        <v>235</v>
      </c>
      <c r="B75" s="190" t="s">
        <v>109</v>
      </c>
      <c r="C75" s="14">
        <v>965</v>
      </c>
      <c r="D75" s="15" t="s">
        <v>26</v>
      </c>
      <c r="E75" s="15" t="s">
        <v>214</v>
      </c>
      <c r="F75" s="15"/>
      <c r="G75" s="14"/>
      <c r="H75" s="14">
        <v>100</v>
      </c>
      <c r="I75" s="33"/>
      <c r="J75" s="8">
        <f>J76</f>
        <v>7474.5</v>
      </c>
      <c r="K75" s="8"/>
      <c r="L75" s="116"/>
    </row>
    <row r="76" spans="1:16" s="147" customFormat="1" ht="18.75" customHeight="1">
      <c r="A76" s="142" t="s">
        <v>143</v>
      </c>
      <c r="B76" s="197" t="s">
        <v>111</v>
      </c>
      <c r="C76" s="144">
        <v>965</v>
      </c>
      <c r="D76" s="145" t="s">
        <v>26</v>
      </c>
      <c r="E76" s="145" t="s">
        <v>214</v>
      </c>
      <c r="F76" s="145"/>
      <c r="G76" s="144"/>
      <c r="H76" s="144">
        <v>120</v>
      </c>
      <c r="I76" s="109"/>
      <c r="J76" s="109">
        <v>7474.5</v>
      </c>
      <c r="K76" s="109"/>
      <c r="L76" s="116"/>
      <c r="M76" s="146"/>
      <c r="P76" s="148"/>
    </row>
    <row r="77" spans="1:12" ht="26.25" customHeight="1">
      <c r="A77" s="43" t="s">
        <v>236</v>
      </c>
      <c r="B77" s="190" t="s">
        <v>226</v>
      </c>
      <c r="C77" s="14">
        <v>965</v>
      </c>
      <c r="D77" s="20" t="s">
        <v>26</v>
      </c>
      <c r="E77" s="20" t="s">
        <v>214</v>
      </c>
      <c r="F77" s="15"/>
      <c r="G77" s="14"/>
      <c r="H77" s="14">
        <v>200</v>
      </c>
      <c r="I77" s="33"/>
      <c r="J77" s="8">
        <f>J78</f>
        <v>322.3</v>
      </c>
      <c r="K77" s="8"/>
      <c r="L77" s="116"/>
    </row>
    <row r="78" spans="1:16" s="147" customFormat="1" ht="27" customHeight="1">
      <c r="A78" s="142" t="s">
        <v>237</v>
      </c>
      <c r="B78" s="197" t="s">
        <v>105</v>
      </c>
      <c r="C78" s="144">
        <v>965</v>
      </c>
      <c r="D78" s="145" t="s">
        <v>26</v>
      </c>
      <c r="E78" s="145" t="s">
        <v>214</v>
      </c>
      <c r="F78" s="145"/>
      <c r="G78" s="144"/>
      <c r="H78" s="144">
        <v>240</v>
      </c>
      <c r="I78" s="109"/>
      <c r="J78" s="109">
        <f>280.3+42</f>
        <v>322.3</v>
      </c>
      <c r="K78" s="109"/>
      <c r="L78" s="116"/>
      <c r="M78" s="146"/>
      <c r="P78" s="148"/>
    </row>
    <row r="79" spans="1:12" ht="12" customHeight="1">
      <c r="A79" s="92" t="s">
        <v>107</v>
      </c>
      <c r="B79" s="195" t="s">
        <v>31</v>
      </c>
      <c r="C79" s="77">
        <v>965</v>
      </c>
      <c r="D79" s="78" t="s">
        <v>61</v>
      </c>
      <c r="E79" s="78"/>
      <c r="F79" s="78" t="s">
        <v>32</v>
      </c>
      <c r="G79" s="77"/>
      <c r="H79" s="77"/>
      <c r="I79" s="79"/>
      <c r="J79" s="79">
        <f>J80</f>
        <v>50</v>
      </c>
      <c r="K79" s="11"/>
      <c r="L79" s="116"/>
    </row>
    <row r="80" spans="1:12" ht="12" customHeight="1">
      <c r="A80" s="81" t="s">
        <v>108</v>
      </c>
      <c r="B80" s="93" t="s">
        <v>33</v>
      </c>
      <c r="C80" s="82">
        <v>965</v>
      </c>
      <c r="D80" s="83" t="s">
        <v>61</v>
      </c>
      <c r="E80" s="83" t="s">
        <v>404</v>
      </c>
      <c r="F80" s="83" t="s">
        <v>32</v>
      </c>
      <c r="G80" s="82">
        <v>290</v>
      </c>
      <c r="H80" s="82"/>
      <c r="I80" s="84"/>
      <c r="J80" s="84">
        <f>J81</f>
        <v>50</v>
      </c>
      <c r="K80" s="25"/>
      <c r="L80" s="116"/>
    </row>
    <row r="81" spans="1:12" ht="20.25" customHeight="1">
      <c r="A81" s="56" t="s">
        <v>110</v>
      </c>
      <c r="B81" s="190" t="s">
        <v>119</v>
      </c>
      <c r="C81" s="14">
        <v>965</v>
      </c>
      <c r="D81" s="15" t="s">
        <v>61</v>
      </c>
      <c r="E81" s="15" t="s">
        <v>404</v>
      </c>
      <c r="F81" s="15" t="s">
        <v>23</v>
      </c>
      <c r="G81" s="14">
        <v>210</v>
      </c>
      <c r="H81" s="14">
        <v>800</v>
      </c>
      <c r="I81" s="33"/>
      <c r="J81" s="8">
        <f>J82</f>
        <v>50</v>
      </c>
      <c r="K81" s="8"/>
      <c r="L81" s="116"/>
    </row>
    <row r="82" spans="1:12" ht="15" customHeight="1">
      <c r="A82" s="55" t="s">
        <v>144</v>
      </c>
      <c r="B82" s="21" t="s">
        <v>71</v>
      </c>
      <c r="C82" s="19">
        <v>965</v>
      </c>
      <c r="D82" s="20" t="s">
        <v>61</v>
      </c>
      <c r="E82" s="20" t="s">
        <v>404</v>
      </c>
      <c r="F82" s="20"/>
      <c r="G82" s="19"/>
      <c r="H82" s="20" t="s">
        <v>72</v>
      </c>
      <c r="I82" s="33"/>
      <c r="J82" s="8">
        <v>50</v>
      </c>
      <c r="K82" s="8"/>
      <c r="L82" s="116"/>
    </row>
    <row r="83" spans="1:12" ht="18" customHeight="1">
      <c r="A83" s="92" t="s">
        <v>145</v>
      </c>
      <c r="B83" s="195" t="s">
        <v>34</v>
      </c>
      <c r="C83" s="90">
        <v>965</v>
      </c>
      <c r="D83" s="78" t="s">
        <v>59</v>
      </c>
      <c r="E83" s="89"/>
      <c r="F83" s="89"/>
      <c r="G83" s="90"/>
      <c r="H83" s="89"/>
      <c r="I83" s="79"/>
      <c r="J83" s="79">
        <f>J87+J90+J84+J93</f>
        <v>173</v>
      </c>
      <c r="K83" s="11"/>
      <c r="L83" s="116"/>
    </row>
    <row r="84" spans="1:12" ht="27.75" customHeight="1">
      <c r="A84" s="81" t="s">
        <v>242</v>
      </c>
      <c r="B84" s="93" t="s">
        <v>74</v>
      </c>
      <c r="C84" s="82">
        <v>965</v>
      </c>
      <c r="D84" s="83" t="s">
        <v>59</v>
      </c>
      <c r="E84" s="83" t="s">
        <v>388</v>
      </c>
      <c r="F84" s="82"/>
      <c r="G84" s="82"/>
      <c r="H84" s="82"/>
      <c r="I84" s="84"/>
      <c r="J84" s="84">
        <f>J85</f>
        <v>100</v>
      </c>
      <c r="K84" s="25"/>
      <c r="L84" s="116"/>
    </row>
    <row r="85" spans="1:12" ht="17.25" customHeight="1">
      <c r="A85" s="57" t="s">
        <v>243</v>
      </c>
      <c r="B85" s="190" t="s">
        <v>226</v>
      </c>
      <c r="C85" s="14">
        <v>965</v>
      </c>
      <c r="D85" s="15" t="s">
        <v>59</v>
      </c>
      <c r="E85" s="15" t="s">
        <v>388</v>
      </c>
      <c r="F85" s="15"/>
      <c r="G85" s="14"/>
      <c r="H85" s="14">
        <v>200</v>
      </c>
      <c r="I85" s="33"/>
      <c r="J85" s="109">
        <f>J86</f>
        <v>100</v>
      </c>
      <c r="K85" s="8"/>
      <c r="L85" s="116"/>
    </row>
    <row r="86" spans="1:12" ht="27.75" customHeight="1">
      <c r="A86" s="55" t="s">
        <v>244</v>
      </c>
      <c r="B86" s="190" t="s">
        <v>105</v>
      </c>
      <c r="C86" s="20">
        <v>965</v>
      </c>
      <c r="D86" s="20" t="s">
        <v>59</v>
      </c>
      <c r="E86" s="20" t="s">
        <v>388</v>
      </c>
      <c r="F86" s="20">
        <v>197</v>
      </c>
      <c r="G86" s="20">
        <v>242</v>
      </c>
      <c r="H86" s="20" t="s">
        <v>97</v>
      </c>
      <c r="I86" s="33"/>
      <c r="J86" s="109">
        <v>100</v>
      </c>
      <c r="K86" s="8"/>
      <c r="L86" s="116"/>
    </row>
    <row r="87" spans="1:12" ht="50.25" customHeight="1">
      <c r="A87" s="81" t="s">
        <v>245</v>
      </c>
      <c r="B87" s="93" t="s">
        <v>434</v>
      </c>
      <c r="C87" s="82">
        <v>965</v>
      </c>
      <c r="D87" s="83" t="s">
        <v>59</v>
      </c>
      <c r="E87" s="83" t="s">
        <v>405</v>
      </c>
      <c r="F87" s="82"/>
      <c r="G87" s="82"/>
      <c r="H87" s="82"/>
      <c r="I87" s="86"/>
      <c r="J87" s="86">
        <f>J88</f>
        <v>10</v>
      </c>
      <c r="K87" s="8"/>
      <c r="L87" s="116"/>
    </row>
    <row r="88" spans="1:12" ht="27.75" customHeight="1">
      <c r="A88" s="43" t="s">
        <v>246</v>
      </c>
      <c r="B88" s="190" t="s">
        <v>226</v>
      </c>
      <c r="C88" s="14">
        <v>965</v>
      </c>
      <c r="D88" s="15" t="s">
        <v>59</v>
      </c>
      <c r="E88" s="15" t="s">
        <v>405</v>
      </c>
      <c r="F88" s="15"/>
      <c r="G88" s="14"/>
      <c r="H88" s="14">
        <v>200</v>
      </c>
      <c r="I88" s="33"/>
      <c r="J88" s="8">
        <f>J89</f>
        <v>10</v>
      </c>
      <c r="K88" s="8"/>
      <c r="L88" s="116"/>
    </row>
    <row r="89" spans="1:12" ht="28.5" customHeight="1">
      <c r="A89" s="55" t="s">
        <v>247</v>
      </c>
      <c r="B89" s="190" t="s">
        <v>105</v>
      </c>
      <c r="C89" s="19">
        <v>965</v>
      </c>
      <c r="D89" s="20" t="s">
        <v>59</v>
      </c>
      <c r="E89" s="20" t="s">
        <v>405</v>
      </c>
      <c r="F89" s="20"/>
      <c r="G89" s="19"/>
      <c r="H89" s="19">
        <v>240</v>
      </c>
      <c r="I89" s="8"/>
      <c r="J89" s="109">
        <v>10</v>
      </c>
      <c r="K89" s="8"/>
      <c r="L89" s="116"/>
    </row>
    <row r="90" spans="1:16" s="34" customFormat="1" ht="27.75" customHeight="1">
      <c r="A90" s="81" t="s">
        <v>248</v>
      </c>
      <c r="B90" s="93" t="s">
        <v>224</v>
      </c>
      <c r="C90" s="82">
        <v>965</v>
      </c>
      <c r="D90" s="83" t="s">
        <v>59</v>
      </c>
      <c r="E90" s="83" t="s">
        <v>389</v>
      </c>
      <c r="F90" s="82"/>
      <c r="G90" s="82"/>
      <c r="H90" s="130"/>
      <c r="I90" s="131"/>
      <c r="J90" s="131">
        <f>J91</f>
        <v>63</v>
      </c>
      <c r="K90" s="8"/>
      <c r="L90" s="116"/>
      <c r="M90" s="62"/>
      <c r="P90" s="127"/>
    </row>
    <row r="91" spans="1:16" s="34" customFormat="1" ht="27.75" customHeight="1">
      <c r="A91" s="43" t="s">
        <v>249</v>
      </c>
      <c r="B91" s="190" t="s">
        <v>226</v>
      </c>
      <c r="C91" s="14">
        <v>965</v>
      </c>
      <c r="D91" s="15" t="s">
        <v>59</v>
      </c>
      <c r="E91" s="15" t="s">
        <v>389</v>
      </c>
      <c r="F91" s="15"/>
      <c r="G91" s="14"/>
      <c r="H91" s="14">
        <v>200</v>
      </c>
      <c r="I91" s="33"/>
      <c r="J91" s="8">
        <f>J92</f>
        <v>63</v>
      </c>
      <c r="K91" s="8"/>
      <c r="L91" s="116"/>
      <c r="M91" s="62"/>
      <c r="P91" s="127"/>
    </row>
    <row r="92" spans="1:16" s="34" customFormat="1" ht="27.75" customHeight="1">
      <c r="A92" s="55" t="s">
        <v>250</v>
      </c>
      <c r="B92" s="190" t="s">
        <v>105</v>
      </c>
      <c r="C92" s="20">
        <v>965</v>
      </c>
      <c r="D92" s="20" t="s">
        <v>59</v>
      </c>
      <c r="E92" s="20" t="s">
        <v>389</v>
      </c>
      <c r="F92" s="20">
        <v>197</v>
      </c>
      <c r="G92" s="20">
        <v>242</v>
      </c>
      <c r="H92" s="20" t="s">
        <v>97</v>
      </c>
      <c r="I92" s="33"/>
      <c r="J92" s="109">
        <v>63</v>
      </c>
      <c r="K92" s="8"/>
      <c r="L92" s="116"/>
      <c r="M92" s="62"/>
      <c r="P92" s="127"/>
    </row>
    <row r="93" spans="1:16" s="34" customFormat="1" ht="27.75" customHeight="1" hidden="1">
      <c r="A93" s="81" t="s">
        <v>383</v>
      </c>
      <c r="B93" s="93" t="s">
        <v>385</v>
      </c>
      <c r="C93" s="82">
        <v>965</v>
      </c>
      <c r="D93" s="83" t="s">
        <v>59</v>
      </c>
      <c r="E93" s="83" t="s">
        <v>433</v>
      </c>
      <c r="F93" s="82"/>
      <c r="G93" s="82"/>
      <c r="H93" s="130"/>
      <c r="I93" s="131"/>
      <c r="J93" s="131">
        <f>J94</f>
        <v>0</v>
      </c>
      <c r="K93" s="8"/>
      <c r="L93" s="116"/>
      <c r="M93" s="62"/>
      <c r="P93" s="127"/>
    </row>
    <row r="94" spans="1:16" s="34" customFormat="1" ht="27.75" customHeight="1" hidden="1">
      <c r="A94" s="43" t="s">
        <v>384</v>
      </c>
      <c r="B94" s="190" t="s">
        <v>119</v>
      </c>
      <c r="C94" s="14">
        <v>965</v>
      </c>
      <c r="D94" s="15" t="s">
        <v>59</v>
      </c>
      <c r="E94" s="15" t="s">
        <v>433</v>
      </c>
      <c r="F94" s="15"/>
      <c r="G94" s="14"/>
      <c r="H94" s="14">
        <v>800</v>
      </c>
      <c r="I94" s="33"/>
      <c r="J94" s="8">
        <f>J95</f>
        <v>0</v>
      </c>
      <c r="K94" s="8"/>
      <c r="L94" s="116"/>
      <c r="M94" s="62"/>
      <c r="P94" s="127"/>
    </row>
    <row r="95" spans="1:16" s="34" customFormat="1" ht="27.75" customHeight="1" hidden="1">
      <c r="A95" s="43" t="s">
        <v>387</v>
      </c>
      <c r="B95" s="190" t="s">
        <v>386</v>
      </c>
      <c r="C95" s="14">
        <v>965</v>
      </c>
      <c r="D95" s="15" t="s">
        <v>59</v>
      </c>
      <c r="E95" s="15" t="s">
        <v>433</v>
      </c>
      <c r="F95" s="15"/>
      <c r="G95" s="14"/>
      <c r="H95" s="14">
        <v>880</v>
      </c>
      <c r="I95" s="33"/>
      <c r="J95" s="8">
        <v>0</v>
      </c>
      <c r="K95" s="8"/>
      <c r="L95" s="116"/>
      <c r="M95" s="62"/>
      <c r="P95" s="127"/>
    </row>
    <row r="96" spans="1:12" ht="31.5" customHeight="1">
      <c r="A96" s="72" t="s">
        <v>36</v>
      </c>
      <c r="B96" s="194" t="s">
        <v>120</v>
      </c>
      <c r="C96" s="73">
        <v>965</v>
      </c>
      <c r="D96" s="74" t="s">
        <v>37</v>
      </c>
      <c r="E96" s="73"/>
      <c r="F96" s="74"/>
      <c r="G96" s="73"/>
      <c r="H96" s="73"/>
      <c r="I96" s="75"/>
      <c r="J96" s="75">
        <f>J97</f>
        <v>65</v>
      </c>
      <c r="K96" s="11"/>
      <c r="L96" s="116"/>
    </row>
    <row r="97" spans="1:12" ht="58.5" customHeight="1">
      <c r="A97" s="80" t="s">
        <v>146</v>
      </c>
      <c r="B97" s="198" t="s">
        <v>346</v>
      </c>
      <c r="C97" s="77">
        <v>965</v>
      </c>
      <c r="D97" s="78" t="s">
        <v>40</v>
      </c>
      <c r="E97" s="90"/>
      <c r="F97" s="90"/>
      <c r="G97" s="77"/>
      <c r="H97" s="77"/>
      <c r="I97" s="95"/>
      <c r="J97" s="95">
        <f>J98+J102</f>
        <v>65</v>
      </c>
      <c r="K97" s="8"/>
      <c r="L97" s="116"/>
    </row>
    <row r="98" spans="1:12" ht="130.5" customHeight="1">
      <c r="A98" s="81" t="s">
        <v>147</v>
      </c>
      <c r="B98" s="199" t="s">
        <v>412</v>
      </c>
      <c r="C98" s="82">
        <v>965</v>
      </c>
      <c r="D98" s="83" t="s">
        <v>40</v>
      </c>
      <c r="E98" s="130">
        <v>4000000081</v>
      </c>
      <c r="F98" s="130"/>
      <c r="G98" s="130"/>
      <c r="H98" s="130"/>
      <c r="I98" s="131"/>
      <c r="J98" s="131">
        <f>J99</f>
        <v>65</v>
      </c>
      <c r="K98" s="25"/>
      <c r="L98" s="116"/>
    </row>
    <row r="99" spans="1:12" ht="26.25" customHeight="1">
      <c r="A99" s="43" t="s">
        <v>148</v>
      </c>
      <c r="B99" s="190" t="s">
        <v>226</v>
      </c>
      <c r="C99" s="14">
        <v>965</v>
      </c>
      <c r="D99" s="15" t="s">
        <v>40</v>
      </c>
      <c r="E99" s="15" t="s">
        <v>390</v>
      </c>
      <c r="F99" s="15"/>
      <c r="G99" s="14"/>
      <c r="H99" s="14">
        <v>200</v>
      </c>
      <c r="I99" s="33"/>
      <c r="J99" s="109">
        <f>J100</f>
        <v>65</v>
      </c>
      <c r="K99" s="8"/>
      <c r="L99" s="116"/>
    </row>
    <row r="100" spans="1:12" ht="32.25" customHeight="1">
      <c r="A100" s="55" t="s">
        <v>149</v>
      </c>
      <c r="B100" s="190" t="s">
        <v>105</v>
      </c>
      <c r="C100" s="14">
        <v>965</v>
      </c>
      <c r="D100" s="15" t="s">
        <v>40</v>
      </c>
      <c r="E100" s="14">
        <v>4000000081</v>
      </c>
      <c r="F100" s="14"/>
      <c r="G100" s="14"/>
      <c r="H100" s="14">
        <v>240</v>
      </c>
      <c r="I100" s="33"/>
      <c r="J100" s="109">
        <v>65</v>
      </c>
      <c r="K100" s="8"/>
      <c r="L100" s="116"/>
    </row>
    <row r="101" spans="1:12" ht="0.75" customHeight="1">
      <c r="A101" s="55"/>
      <c r="B101" s="200" t="s">
        <v>30</v>
      </c>
      <c r="C101" s="14">
        <v>965</v>
      </c>
      <c r="D101" s="15" t="s">
        <v>38</v>
      </c>
      <c r="E101" s="14">
        <v>2190100</v>
      </c>
      <c r="F101" s="14"/>
      <c r="G101" s="14"/>
      <c r="H101" s="14">
        <v>500</v>
      </c>
      <c r="I101" s="33"/>
      <c r="J101" s="158"/>
      <c r="K101" s="8"/>
      <c r="L101" s="116"/>
    </row>
    <row r="102" spans="1:12" ht="56.25" customHeight="1" hidden="1">
      <c r="A102" s="81" t="s">
        <v>197</v>
      </c>
      <c r="B102" s="93" t="s">
        <v>73</v>
      </c>
      <c r="C102" s="82">
        <v>965</v>
      </c>
      <c r="D102" s="83" t="s">
        <v>38</v>
      </c>
      <c r="E102" s="82">
        <v>2190300</v>
      </c>
      <c r="F102" s="82"/>
      <c r="G102" s="82"/>
      <c r="H102" s="82"/>
      <c r="I102" s="86"/>
      <c r="J102" s="167">
        <f>J103</f>
        <v>0</v>
      </c>
      <c r="K102" s="8"/>
      <c r="L102" s="116"/>
    </row>
    <row r="103" spans="1:12" ht="17.25" customHeight="1" hidden="1">
      <c r="A103" s="43" t="s">
        <v>198</v>
      </c>
      <c r="B103" s="190" t="s">
        <v>104</v>
      </c>
      <c r="C103" s="14">
        <v>965</v>
      </c>
      <c r="D103" s="15" t="s">
        <v>38</v>
      </c>
      <c r="E103" s="15" t="s">
        <v>121</v>
      </c>
      <c r="F103" s="15"/>
      <c r="G103" s="14"/>
      <c r="H103" s="14">
        <v>200</v>
      </c>
      <c r="I103" s="33"/>
      <c r="J103" s="158">
        <f>J104</f>
        <v>0</v>
      </c>
      <c r="K103" s="8"/>
      <c r="L103" s="116"/>
    </row>
    <row r="104" spans="1:12" ht="25.5" customHeight="1" hidden="1">
      <c r="A104" s="55" t="s">
        <v>199</v>
      </c>
      <c r="B104" s="190" t="s">
        <v>105</v>
      </c>
      <c r="C104" s="14">
        <v>965</v>
      </c>
      <c r="D104" s="15" t="s">
        <v>38</v>
      </c>
      <c r="E104" s="14">
        <v>2190300</v>
      </c>
      <c r="F104" s="14"/>
      <c r="G104" s="4"/>
      <c r="H104" s="14">
        <v>240</v>
      </c>
      <c r="I104" s="33"/>
      <c r="J104" s="166"/>
      <c r="K104" s="8"/>
      <c r="L104" s="116"/>
    </row>
    <row r="105" spans="1:12" ht="17.25" customHeight="1" hidden="1">
      <c r="A105" s="55"/>
      <c r="B105" s="27" t="s">
        <v>39</v>
      </c>
      <c r="C105" s="16">
        <v>965</v>
      </c>
      <c r="D105" s="17" t="s">
        <v>40</v>
      </c>
      <c r="E105" s="16"/>
      <c r="F105" s="16"/>
      <c r="G105" s="16"/>
      <c r="H105" s="16"/>
      <c r="I105" s="12"/>
      <c r="J105" s="169">
        <f>J106</f>
        <v>0</v>
      </c>
      <c r="K105" s="13"/>
      <c r="L105" s="116"/>
    </row>
    <row r="106" spans="1:12" ht="18" customHeight="1" hidden="1">
      <c r="A106" s="55"/>
      <c r="B106" s="27" t="s">
        <v>41</v>
      </c>
      <c r="C106" s="16">
        <v>965</v>
      </c>
      <c r="D106" s="17" t="s">
        <v>40</v>
      </c>
      <c r="E106" s="16">
        <v>2190400</v>
      </c>
      <c r="F106" s="19"/>
      <c r="G106" s="16"/>
      <c r="H106" s="19"/>
      <c r="I106" s="12"/>
      <c r="J106" s="169">
        <f>J107</f>
        <v>0</v>
      </c>
      <c r="K106" s="13"/>
      <c r="L106" s="116"/>
    </row>
    <row r="107" spans="1:12" ht="16.5" customHeight="1" hidden="1">
      <c r="A107" s="55"/>
      <c r="B107" s="190" t="s">
        <v>19</v>
      </c>
      <c r="C107" s="19">
        <v>965</v>
      </c>
      <c r="D107" s="20" t="s">
        <v>40</v>
      </c>
      <c r="E107" s="19">
        <v>2190400</v>
      </c>
      <c r="F107" s="19"/>
      <c r="G107" s="16"/>
      <c r="H107" s="19">
        <v>500</v>
      </c>
      <c r="I107" s="33"/>
      <c r="J107" s="158"/>
      <c r="K107" s="8"/>
      <c r="L107" s="116"/>
    </row>
    <row r="108" spans="1:16" s="34" customFormat="1" ht="15.75" hidden="1">
      <c r="A108" s="58"/>
      <c r="B108" s="201" t="s">
        <v>42</v>
      </c>
      <c r="C108" s="22">
        <v>965</v>
      </c>
      <c r="D108" s="23" t="s">
        <v>43</v>
      </c>
      <c r="E108" s="22"/>
      <c r="F108" s="24"/>
      <c r="G108" s="22"/>
      <c r="H108" s="22"/>
      <c r="I108" s="9"/>
      <c r="J108" s="170"/>
      <c r="K108" s="9"/>
      <c r="L108" s="116"/>
      <c r="M108" s="62"/>
      <c r="P108" s="127"/>
    </row>
    <row r="109" spans="1:16" s="34" customFormat="1" ht="12.75" hidden="1">
      <c r="A109" s="49"/>
      <c r="B109" s="27" t="s">
        <v>44</v>
      </c>
      <c r="C109" s="16">
        <v>965</v>
      </c>
      <c r="D109" s="17" t="s">
        <v>45</v>
      </c>
      <c r="E109" s="16"/>
      <c r="F109" s="19"/>
      <c r="G109" s="16"/>
      <c r="H109" s="16"/>
      <c r="I109" s="11"/>
      <c r="J109" s="171">
        <f>J110</f>
        <v>0</v>
      </c>
      <c r="K109" s="11"/>
      <c r="L109" s="116"/>
      <c r="M109" s="62"/>
      <c r="P109" s="127"/>
    </row>
    <row r="110" spans="1:16" s="34" customFormat="1" ht="25.5" hidden="1">
      <c r="A110" s="49"/>
      <c r="B110" s="27" t="s">
        <v>55</v>
      </c>
      <c r="C110" s="16">
        <v>965</v>
      </c>
      <c r="D110" s="17" t="s">
        <v>45</v>
      </c>
      <c r="E110" s="16">
        <v>7950400</v>
      </c>
      <c r="F110" s="19"/>
      <c r="G110" s="16"/>
      <c r="H110" s="16"/>
      <c r="I110" s="13"/>
      <c r="J110" s="169">
        <f>J111</f>
        <v>0</v>
      </c>
      <c r="K110" s="13"/>
      <c r="L110" s="116"/>
      <c r="M110" s="62"/>
      <c r="P110" s="127"/>
    </row>
    <row r="111" spans="1:16" s="34" customFormat="1" ht="14.25" customHeight="1" hidden="1">
      <c r="A111" s="43"/>
      <c r="B111" s="190" t="s">
        <v>19</v>
      </c>
      <c r="C111" s="19">
        <v>965</v>
      </c>
      <c r="D111" s="20" t="s">
        <v>45</v>
      </c>
      <c r="E111" s="19">
        <v>7950400</v>
      </c>
      <c r="F111" s="19">
        <v>412</v>
      </c>
      <c r="G111" s="19">
        <v>290</v>
      </c>
      <c r="H111" s="19">
        <v>500</v>
      </c>
      <c r="I111" s="8"/>
      <c r="J111" s="164"/>
      <c r="K111" s="25"/>
      <c r="L111" s="116"/>
      <c r="M111" s="62"/>
      <c r="P111" s="127"/>
    </row>
    <row r="112" spans="1:16" s="34" customFormat="1" ht="15" customHeight="1" hidden="1">
      <c r="A112" s="43"/>
      <c r="B112" s="202"/>
      <c r="C112" s="22"/>
      <c r="D112" s="23"/>
      <c r="E112" s="19"/>
      <c r="F112" s="19"/>
      <c r="G112" s="19"/>
      <c r="H112" s="19"/>
      <c r="I112" s="8"/>
      <c r="J112" s="169"/>
      <c r="K112" s="25"/>
      <c r="L112" s="116"/>
      <c r="M112" s="62"/>
      <c r="P112" s="127"/>
    </row>
    <row r="113" spans="1:16" s="34" customFormat="1" ht="29.25" customHeight="1" hidden="1">
      <c r="A113" s="43"/>
      <c r="B113" s="203"/>
      <c r="C113" s="22"/>
      <c r="D113" s="17"/>
      <c r="E113" s="19"/>
      <c r="F113" s="19"/>
      <c r="G113" s="19"/>
      <c r="H113" s="19"/>
      <c r="I113" s="8"/>
      <c r="J113" s="169"/>
      <c r="K113" s="25"/>
      <c r="L113" s="116"/>
      <c r="M113" s="62"/>
      <c r="P113" s="127"/>
    </row>
    <row r="114" spans="1:16" s="34" customFormat="1" ht="0.75" customHeight="1">
      <c r="A114" s="43"/>
      <c r="B114" s="190"/>
      <c r="C114" s="22"/>
      <c r="D114" s="17"/>
      <c r="E114" s="19"/>
      <c r="F114" s="19"/>
      <c r="G114" s="19"/>
      <c r="H114" s="19"/>
      <c r="I114" s="8"/>
      <c r="J114" s="164"/>
      <c r="K114" s="25"/>
      <c r="L114" s="116"/>
      <c r="M114" s="62"/>
      <c r="P114" s="127"/>
    </row>
    <row r="115" spans="1:12" ht="21" customHeight="1">
      <c r="A115" s="72" t="s">
        <v>80</v>
      </c>
      <c r="B115" s="194" t="s">
        <v>122</v>
      </c>
      <c r="C115" s="73">
        <v>965</v>
      </c>
      <c r="D115" s="74" t="s">
        <v>123</v>
      </c>
      <c r="E115" s="73"/>
      <c r="F115" s="74"/>
      <c r="G115" s="73"/>
      <c r="H115" s="73"/>
      <c r="I115" s="75"/>
      <c r="J115" s="75">
        <f>J116+J126+J122</f>
        <v>3644.8</v>
      </c>
      <c r="K115" s="11"/>
      <c r="L115" s="116"/>
    </row>
    <row r="116" spans="1:16" s="38" customFormat="1" ht="17.25" customHeight="1">
      <c r="A116" s="76" t="s">
        <v>150</v>
      </c>
      <c r="B116" s="195" t="s">
        <v>66</v>
      </c>
      <c r="C116" s="77">
        <v>965</v>
      </c>
      <c r="D116" s="78" t="s">
        <v>65</v>
      </c>
      <c r="E116" s="77"/>
      <c r="F116" s="77"/>
      <c r="G116" s="77"/>
      <c r="H116" s="77"/>
      <c r="I116" s="79"/>
      <c r="J116" s="79">
        <f>J117</f>
        <v>1500</v>
      </c>
      <c r="K116" s="11"/>
      <c r="L116" s="118"/>
      <c r="M116" s="63"/>
      <c r="P116" s="128"/>
    </row>
    <row r="117" spans="1:12" ht="111" customHeight="1">
      <c r="A117" s="85" t="s">
        <v>151</v>
      </c>
      <c r="B117" s="93" t="s">
        <v>347</v>
      </c>
      <c r="C117" s="82">
        <v>965</v>
      </c>
      <c r="D117" s="83" t="s">
        <v>65</v>
      </c>
      <c r="E117" s="130">
        <v>2100000101</v>
      </c>
      <c r="F117" s="130"/>
      <c r="G117" s="130"/>
      <c r="H117" s="130"/>
      <c r="I117" s="131"/>
      <c r="J117" s="131">
        <f>J118+J120</f>
        <v>1500</v>
      </c>
      <c r="K117" s="25"/>
      <c r="L117" s="116"/>
    </row>
    <row r="118" spans="1:12" ht="17.25" customHeight="1" hidden="1">
      <c r="A118" s="43" t="s">
        <v>152</v>
      </c>
      <c r="B118" s="190" t="s">
        <v>226</v>
      </c>
      <c r="C118" s="14">
        <v>965</v>
      </c>
      <c r="D118" s="15" t="s">
        <v>65</v>
      </c>
      <c r="E118" s="15" t="s">
        <v>212</v>
      </c>
      <c r="F118" s="15"/>
      <c r="G118" s="14"/>
      <c r="H118" s="14">
        <v>200</v>
      </c>
      <c r="I118" s="33"/>
      <c r="J118" s="8">
        <f>J119</f>
        <v>0</v>
      </c>
      <c r="K118" s="8"/>
      <c r="L118" s="116"/>
    </row>
    <row r="119" spans="1:12" ht="25.5" customHeight="1" hidden="1">
      <c r="A119" s="56" t="s">
        <v>153</v>
      </c>
      <c r="B119" s="190" t="s">
        <v>105</v>
      </c>
      <c r="C119" s="19">
        <v>965</v>
      </c>
      <c r="D119" s="20" t="s">
        <v>65</v>
      </c>
      <c r="E119" s="19">
        <v>5100000101</v>
      </c>
      <c r="F119" s="19">
        <v>447</v>
      </c>
      <c r="G119" s="19">
        <v>290</v>
      </c>
      <c r="H119" s="20" t="s">
        <v>97</v>
      </c>
      <c r="I119" s="33"/>
      <c r="J119" s="109">
        <v>0</v>
      </c>
      <c r="K119" s="8"/>
      <c r="L119" s="116"/>
    </row>
    <row r="120" spans="1:12" ht="26.25" customHeight="1">
      <c r="A120" s="49" t="s">
        <v>152</v>
      </c>
      <c r="B120" s="190" t="s">
        <v>226</v>
      </c>
      <c r="C120" s="19">
        <v>965</v>
      </c>
      <c r="D120" s="20" t="s">
        <v>65</v>
      </c>
      <c r="E120" s="19">
        <v>2100000101</v>
      </c>
      <c r="F120" s="19"/>
      <c r="G120" s="19"/>
      <c r="H120" s="20" t="s">
        <v>264</v>
      </c>
      <c r="I120" s="33"/>
      <c r="J120" s="109">
        <f>J121</f>
        <v>1500</v>
      </c>
      <c r="K120" s="8"/>
      <c r="L120" s="116"/>
    </row>
    <row r="121" spans="1:12" ht="42.75" customHeight="1">
      <c r="A121" s="56" t="s">
        <v>153</v>
      </c>
      <c r="B121" s="197" t="s">
        <v>105</v>
      </c>
      <c r="C121" s="19">
        <v>965</v>
      </c>
      <c r="D121" s="20" t="s">
        <v>65</v>
      </c>
      <c r="E121" s="19">
        <v>2100000101</v>
      </c>
      <c r="F121" s="19"/>
      <c r="G121" s="19"/>
      <c r="H121" s="20" t="s">
        <v>97</v>
      </c>
      <c r="I121" s="33"/>
      <c r="J121" s="109">
        <v>1500</v>
      </c>
      <c r="K121" s="8"/>
      <c r="L121" s="116"/>
    </row>
    <row r="122" spans="1:12" ht="66.75" customHeight="1">
      <c r="A122" s="76" t="s">
        <v>200</v>
      </c>
      <c r="B122" s="195" t="s">
        <v>349</v>
      </c>
      <c r="C122" s="77">
        <v>965</v>
      </c>
      <c r="D122" s="78" t="s">
        <v>348</v>
      </c>
      <c r="E122" s="77"/>
      <c r="F122" s="77"/>
      <c r="G122" s="77"/>
      <c r="H122" s="77"/>
      <c r="I122" s="79"/>
      <c r="J122" s="79">
        <f>J123</f>
        <v>2079.8</v>
      </c>
      <c r="K122" s="8"/>
      <c r="L122" s="116"/>
    </row>
    <row r="123" spans="1:12" ht="59.25" customHeight="1">
      <c r="A123" s="85" t="s">
        <v>201</v>
      </c>
      <c r="B123" s="189" t="s">
        <v>344</v>
      </c>
      <c r="C123" s="82">
        <v>965</v>
      </c>
      <c r="D123" s="83" t="s">
        <v>348</v>
      </c>
      <c r="E123" s="130">
        <v>7000000491</v>
      </c>
      <c r="F123" s="130"/>
      <c r="G123" s="130"/>
      <c r="H123" s="130"/>
      <c r="I123" s="132"/>
      <c r="J123" s="131">
        <f>J124</f>
        <v>2079.8</v>
      </c>
      <c r="K123" s="8"/>
      <c r="L123" s="116"/>
    </row>
    <row r="124" spans="1:12" ht="42.75" customHeight="1">
      <c r="A124" s="43" t="s">
        <v>350</v>
      </c>
      <c r="B124" s="190" t="s">
        <v>226</v>
      </c>
      <c r="C124" s="14">
        <v>965</v>
      </c>
      <c r="D124" s="20" t="s">
        <v>348</v>
      </c>
      <c r="E124" s="19">
        <v>7000000491</v>
      </c>
      <c r="F124" s="15"/>
      <c r="G124" s="14"/>
      <c r="H124" s="14">
        <v>200</v>
      </c>
      <c r="I124" s="33"/>
      <c r="J124" s="8">
        <f>J125</f>
        <v>2079.8</v>
      </c>
      <c r="K124" s="8"/>
      <c r="L124" s="116"/>
    </row>
    <row r="125" spans="1:12" ht="42.75" customHeight="1">
      <c r="A125" s="149" t="s">
        <v>351</v>
      </c>
      <c r="B125" s="197" t="s">
        <v>105</v>
      </c>
      <c r="C125" s="144">
        <v>965</v>
      </c>
      <c r="D125" s="145" t="s">
        <v>348</v>
      </c>
      <c r="E125" s="144">
        <v>7000000491</v>
      </c>
      <c r="F125" s="144"/>
      <c r="G125" s="144"/>
      <c r="H125" s="145" t="s">
        <v>97</v>
      </c>
      <c r="I125" s="152"/>
      <c r="J125" s="111">
        <v>2079.8</v>
      </c>
      <c r="K125" s="8"/>
      <c r="L125" s="116"/>
    </row>
    <row r="126" spans="1:16" s="38" customFormat="1" ht="17.25" customHeight="1">
      <c r="A126" s="76" t="s">
        <v>352</v>
      </c>
      <c r="B126" s="195" t="s">
        <v>202</v>
      </c>
      <c r="C126" s="77">
        <v>965</v>
      </c>
      <c r="D126" s="78" t="s">
        <v>203</v>
      </c>
      <c r="E126" s="77"/>
      <c r="F126" s="77"/>
      <c r="G126" s="77"/>
      <c r="H126" s="77"/>
      <c r="I126" s="79"/>
      <c r="J126" s="79">
        <f>J127+J130</f>
        <v>65</v>
      </c>
      <c r="K126" s="11"/>
      <c r="L126" s="118"/>
      <c r="M126" s="63"/>
      <c r="P126" s="128"/>
    </row>
    <row r="127" spans="1:12" ht="40.5" customHeight="1">
      <c r="A127" s="85" t="s">
        <v>353</v>
      </c>
      <c r="B127" s="93" t="s">
        <v>204</v>
      </c>
      <c r="C127" s="82">
        <v>965</v>
      </c>
      <c r="D127" s="83" t="s">
        <v>203</v>
      </c>
      <c r="E127" s="130">
        <v>1000000121</v>
      </c>
      <c r="F127" s="130"/>
      <c r="G127" s="130"/>
      <c r="H127" s="130"/>
      <c r="I127" s="131"/>
      <c r="J127" s="131">
        <f>J128</f>
        <v>65</v>
      </c>
      <c r="K127" s="25"/>
      <c r="L127" s="116"/>
    </row>
    <row r="128" spans="1:12" ht="27.75" customHeight="1">
      <c r="A128" s="43" t="s">
        <v>90</v>
      </c>
      <c r="B128" s="190" t="s">
        <v>226</v>
      </c>
      <c r="C128" s="14">
        <v>965</v>
      </c>
      <c r="D128" s="15" t="s">
        <v>203</v>
      </c>
      <c r="E128" s="15" t="s">
        <v>391</v>
      </c>
      <c r="F128" s="15"/>
      <c r="G128" s="14"/>
      <c r="H128" s="14">
        <v>200</v>
      </c>
      <c r="I128" s="33"/>
      <c r="J128" s="8">
        <f>J129</f>
        <v>65</v>
      </c>
      <c r="K128" s="8"/>
      <c r="L128" s="116"/>
    </row>
    <row r="129" spans="1:12" ht="25.5" customHeight="1">
      <c r="A129" s="56" t="s">
        <v>354</v>
      </c>
      <c r="B129" s="190" t="s">
        <v>105</v>
      </c>
      <c r="C129" s="19">
        <v>965</v>
      </c>
      <c r="D129" s="20" t="s">
        <v>203</v>
      </c>
      <c r="E129" s="19">
        <v>1000000121</v>
      </c>
      <c r="F129" s="19">
        <v>447</v>
      </c>
      <c r="G129" s="19">
        <v>290</v>
      </c>
      <c r="H129" s="20" t="s">
        <v>97</v>
      </c>
      <c r="I129" s="33"/>
      <c r="J129" s="109">
        <v>65</v>
      </c>
      <c r="K129" s="8"/>
      <c r="L129" s="116"/>
    </row>
    <row r="130" spans="1:12" ht="170.25" customHeight="1" hidden="1">
      <c r="A130" s="85" t="s">
        <v>357</v>
      </c>
      <c r="B130" s="204" t="s">
        <v>270</v>
      </c>
      <c r="C130" s="82">
        <v>965</v>
      </c>
      <c r="D130" s="83" t="s">
        <v>203</v>
      </c>
      <c r="E130" s="130">
        <v>3450000122</v>
      </c>
      <c r="F130" s="130"/>
      <c r="G130" s="130"/>
      <c r="H130" s="130"/>
      <c r="I130" s="132"/>
      <c r="J130" s="168">
        <f>J131</f>
        <v>0</v>
      </c>
      <c r="K130" s="47"/>
      <c r="L130" s="116"/>
    </row>
    <row r="131" spans="1:12" ht="25.5" customHeight="1" hidden="1">
      <c r="A131" s="142" t="s">
        <v>92</v>
      </c>
      <c r="B131" s="190" t="s">
        <v>226</v>
      </c>
      <c r="C131" s="14">
        <v>965</v>
      </c>
      <c r="D131" s="20" t="s">
        <v>203</v>
      </c>
      <c r="E131" s="15" t="s">
        <v>345</v>
      </c>
      <c r="F131" s="15"/>
      <c r="G131" s="14"/>
      <c r="H131" s="14">
        <v>200</v>
      </c>
      <c r="I131" s="33"/>
      <c r="J131" s="158">
        <f>J132</f>
        <v>0</v>
      </c>
      <c r="K131" s="47"/>
      <c r="L131" s="116"/>
    </row>
    <row r="132" spans="1:12" ht="25.5" customHeight="1" hidden="1">
      <c r="A132" s="142" t="s">
        <v>358</v>
      </c>
      <c r="B132" s="197" t="s">
        <v>105</v>
      </c>
      <c r="C132" s="144">
        <v>965</v>
      </c>
      <c r="D132" s="20" t="s">
        <v>203</v>
      </c>
      <c r="E132" s="15" t="s">
        <v>345</v>
      </c>
      <c r="F132" s="144"/>
      <c r="G132" s="144"/>
      <c r="H132" s="145" t="s">
        <v>97</v>
      </c>
      <c r="I132" s="152"/>
      <c r="J132" s="172">
        <v>0</v>
      </c>
      <c r="K132" s="47"/>
      <c r="L132" s="116"/>
    </row>
    <row r="133" spans="1:16" s="42" customFormat="1" ht="20.25" customHeight="1">
      <c r="A133" s="100" t="s">
        <v>81</v>
      </c>
      <c r="B133" s="205" t="s">
        <v>42</v>
      </c>
      <c r="C133" s="101">
        <v>965</v>
      </c>
      <c r="D133" s="135" t="s">
        <v>43</v>
      </c>
      <c r="E133" s="135"/>
      <c r="F133" s="136"/>
      <c r="G133" s="136"/>
      <c r="H133" s="136"/>
      <c r="I133" s="135"/>
      <c r="J133" s="209">
        <f>J134</f>
        <v>152621.1</v>
      </c>
      <c r="K133" s="98">
        <f>K134</f>
        <v>0</v>
      </c>
      <c r="L133" s="119"/>
      <c r="M133" s="96"/>
      <c r="N133" s="97"/>
      <c r="P133" s="125"/>
    </row>
    <row r="134" spans="1:16" s="38" customFormat="1" ht="17.25" customHeight="1">
      <c r="A134" s="76" t="s">
        <v>82</v>
      </c>
      <c r="B134" s="195" t="s">
        <v>46</v>
      </c>
      <c r="C134" s="77">
        <v>965</v>
      </c>
      <c r="D134" s="78" t="s">
        <v>47</v>
      </c>
      <c r="E134" s="77"/>
      <c r="F134" s="77"/>
      <c r="G134" s="77"/>
      <c r="H134" s="77"/>
      <c r="I134" s="79"/>
      <c r="J134" s="79">
        <f>J138+J141+J144+J152+J157+J160+J163+J166+J169+J172+J175+J180+J183+J147+J137</f>
        <v>152621.1</v>
      </c>
      <c r="K134" s="11"/>
      <c r="L134" s="118"/>
      <c r="M134" s="63"/>
      <c r="P134" s="128"/>
    </row>
    <row r="135" spans="1:16" s="38" customFormat="1" ht="50.25" customHeight="1" hidden="1">
      <c r="A135" s="85" t="s">
        <v>313</v>
      </c>
      <c r="B135" s="189" t="s">
        <v>344</v>
      </c>
      <c r="C135" s="82">
        <v>965</v>
      </c>
      <c r="D135" s="83" t="s">
        <v>47</v>
      </c>
      <c r="E135" s="130">
        <v>4310000491</v>
      </c>
      <c r="F135" s="130"/>
      <c r="G135" s="130"/>
      <c r="H135" s="130"/>
      <c r="I135" s="132"/>
      <c r="J135" s="168">
        <f>J136</f>
        <v>0</v>
      </c>
      <c r="K135" s="11"/>
      <c r="L135" s="118"/>
      <c r="M135" s="63"/>
      <c r="P135" s="128"/>
    </row>
    <row r="136" spans="1:16" s="38" customFormat="1" ht="17.25" customHeight="1" hidden="1">
      <c r="A136" s="43" t="s">
        <v>251</v>
      </c>
      <c r="B136" s="190" t="s">
        <v>226</v>
      </c>
      <c r="C136" s="14">
        <v>965</v>
      </c>
      <c r="D136" s="20" t="s">
        <v>47</v>
      </c>
      <c r="E136" s="19">
        <v>4310000491</v>
      </c>
      <c r="F136" s="15"/>
      <c r="G136" s="14"/>
      <c r="H136" s="14">
        <v>200</v>
      </c>
      <c r="I136" s="33"/>
      <c r="J136" s="158">
        <f>J137</f>
        <v>0</v>
      </c>
      <c r="K136" s="11"/>
      <c r="L136" s="118"/>
      <c r="M136" s="63"/>
      <c r="P136" s="128"/>
    </row>
    <row r="137" spans="1:16" s="38" customFormat="1" ht="17.25" customHeight="1" hidden="1">
      <c r="A137" s="149" t="s">
        <v>252</v>
      </c>
      <c r="B137" s="197" t="s">
        <v>105</v>
      </c>
      <c r="C137" s="144">
        <v>965</v>
      </c>
      <c r="D137" s="145" t="s">
        <v>47</v>
      </c>
      <c r="E137" s="144">
        <v>4310000491</v>
      </c>
      <c r="F137" s="144"/>
      <c r="G137" s="144"/>
      <c r="H137" s="145" t="s">
        <v>97</v>
      </c>
      <c r="I137" s="152"/>
      <c r="J137" s="172">
        <v>0</v>
      </c>
      <c r="K137" s="11"/>
      <c r="L137" s="118"/>
      <c r="M137" s="63"/>
      <c r="P137" s="128"/>
    </row>
    <row r="138" spans="1:16" s="34" customFormat="1" ht="42" customHeight="1">
      <c r="A138" s="137" t="s">
        <v>355</v>
      </c>
      <c r="B138" s="138" t="s">
        <v>421</v>
      </c>
      <c r="C138" s="130">
        <v>965</v>
      </c>
      <c r="D138" s="134" t="s">
        <v>47</v>
      </c>
      <c r="E138" s="130">
        <v>6000000131</v>
      </c>
      <c r="F138" s="130"/>
      <c r="G138" s="130"/>
      <c r="H138" s="130"/>
      <c r="I138" s="131"/>
      <c r="J138" s="131">
        <f>J139</f>
        <v>35757.700000000004</v>
      </c>
      <c r="K138" s="25"/>
      <c r="L138" s="116"/>
      <c r="M138" s="62"/>
      <c r="P138" s="127"/>
    </row>
    <row r="139" spans="1:12" ht="23.25" customHeight="1">
      <c r="A139" s="43" t="s">
        <v>251</v>
      </c>
      <c r="B139" s="190" t="s">
        <v>226</v>
      </c>
      <c r="C139" s="14">
        <v>965</v>
      </c>
      <c r="D139" s="20" t="s">
        <v>47</v>
      </c>
      <c r="E139" s="19">
        <v>6000000131</v>
      </c>
      <c r="F139" s="15"/>
      <c r="G139" s="14"/>
      <c r="H139" s="14">
        <v>200</v>
      </c>
      <c r="I139" s="33"/>
      <c r="J139" s="8">
        <f>J140</f>
        <v>35757.700000000004</v>
      </c>
      <c r="K139" s="8"/>
      <c r="L139" s="116"/>
    </row>
    <row r="140" spans="1:16" s="147" customFormat="1" ht="26.25" customHeight="1">
      <c r="A140" s="149" t="s">
        <v>252</v>
      </c>
      <c r="B140" s="197" t="s">
        <v>105</v>
      </c>
      <c r="C140" s="144">
        <v>965</v>
      </c>
      <c r="D140" s="145" t="s">
        <v>47</v>
      </c>
      <c r="E140" s="144">
        <v>6000000131</v>
      </c>
      <c r="F140" s="144"/>
      <c r="G140" s="144"/>
      <c r="H140" s="145" t="s">
        <v>97</v>
      </c>
      <c r="I140" s="109"/>
      <c r="J140" s="109">
        <f>45600-4828.7-5013.6</f>
        <v>35757.700000000004</v>
      </c>
      <c r="K140" s="109"/>
      <c r="L140" s="116"/>
      <c r="M140" s="146">
        <v>7.6</v>
      </c>
      <c r="P140" s="150">
        <v>689.3</v>
      </c>
    </row>
    <row r="141" spans="1:16" s="34" customFormat="1" ht="28.5" customHeight="1">
      <c r="A141" s="137" t="s">
        <v>314</v>
      </c>
      <c r="B141" s="138" t="s">
        <v>422</v>
      </c>
      <c r="C141" s="130">
        <v>965</v>
      </c>
      <c r="D141" s="134" t="s">
        <v>47</v>
      </c>
      <c r="E141" s="130">
        <v>6000000132</v>
      </c>
      <c r="F141" s="130"/>
      <c r="G141" s="130"/>
      <c r="H141" s="130"/>
      <c r="I141" s="131"/>
      <c r="J141" s="131">
        <f>J142</f>
        <v>8910.3</v>
      </c>
      <c r="K141" s="25"/>
      <c r="L141" s="116"/>
      <c r="M141" s="62"/>
      <c r="P141" s="127"/>
    </row>
    <row r="142" spans="1:12" ht="24" customHeight="1">
      <c r="A142" s="43" t="s">
        <v>315</v>
      </c>
      <c r="B142" s="190" t="s">
        <v>226</v>
      </c>
      <c r="C142" s="14">
        <v>965</v>
      </c>
      <c r="D142" s="20" t="s">
        <v>47</v>
      </c>
      <c r="E142" s="19">
        <v>6000000132</v>
      </c>
      <c r="F142" s="15"/>
      <c r="G142" s="14"/>
      <c r="H142" s="14">
        <v>200</v>
      </c>
      <c r="I142" s="33"/>
      <c r="J142" s="8">
        <f>J143</f>
        <v>8910.3</v>
      </c>
      <c r="K142" s="8"/>
      <c r="L142" s="116"/>
    </row>
    <row r="143" spans="1:16" s="147" customFormat="1" ht="28.5" customHeight="1">
      <c r="A143" s="43" t="s">
        <v>316</v>
      </c>
      <c r="B143" s="197" t="s">
        <v>105</v>
      </c>
      <c r="C143" s="144">
        <v>965</v>
      </c>
      <c r="D143" s="145" t="s">
        <v>47</v>
      </c>
      <c r="E143" s="144">
        <v>6000000132</v>
      </c>
      <c r="F143" s="144"/>
      <c r="G143" s="144"/>
      <c r="H143" s="145" t="s">
        <v>97</v>
      </c>
      <c r="I143" s="109"/>
      <c r="J143" s="109">
        <v>8910.3</v>
      </c>
      <c r="K143" s="109"/>
      <c r="L143" s="151"/>
      <c r="M143" s="146"/>
      <c r="P143" s="148" t="s">
        <v>238</v>
      </c>
    </row>
    <row r="144" spans="1:16" s="34" customFormat="1" ht="53.25" customHeight="1">
      <c r="A144" s="137" t="s">
        <v>317</v>
      </c>
      <c r="B144" s="138" t="s">
        <v>240</v>
      </c>
      <c r="C144" s="130">
        <v>965</v>
      </c>
      <c r="D144" s="134" t="s">
        <v>47</v>
      </c>
      <c r="E144" s="130">
        <v>6000000133</v>
      </c>
      <c r="F144" s="130"/>
      <c r="G144" s="130"/>
      <c r="H144" s="130"/>
      <c r="I144" s="131"/>
      <c r="J144" s="131">
        <f>J145</f>
        <v>17400</v>
      </c>
      <c r="K144" s="25"/>
      <c r="L144" s="116"/>
      <c r="M144" s="62"/>
      <c r="P144" s="127"/>
    </row>
    <row r="145" spans="1:12" ht="25.5" customHeight="1">
      <c r="A145" s="43" t="s">
        <v>318</v>
      </c>
      <c r="B145" s="190" t="s">
        <v>226</v>
      </c>
      <c r="C145" s="14">
        <v>965</v>
      </c>
      <c r="D145" s="20" t="s">
        <v>47</v>
      </c>
      <c r="E145" s="19">
        <v>6000000133</v>
      </c>
      <c r="F145" s="15"/>
      <c r="G145" s="14"/>
      <c r="H145" s="14">
        <v>200</v>
      </c>
      <c r="I145" s="33"/>
      <c r="J145" s="8">
        <f>J146</f>
        <v>17400</v>
      </c>
      <c r="K145" s="8"/>
      <c r="L145" s="116"/>
    </row>
    <row r="146" spans="1:16" s="147" customFormat="1" ht="30" customHeight="1">
      <c r="A146" s="43" t="s">
        <v>319</v>
      </c>
      <c r="B146" s="197" t="s">
        <v>105</v>
      </c>
      <c r="C146" s="144">
        <v>965</v>
      </c>
      <c r="D146" s="145" t="s">
        <v>47</v>
      </c>
      <c r="E146" s="144">
        <v>6000000133</v>
      </c>
      <c r="F146" s="144"/>
      <c r="G146" s="144"/>
      <c r="H146" s="145" t="s">
        <v>97</v>
      </c>
      <c r="I146" s="109"/>
      <c r="J146" s="109">
        <v>17400</v>
      </c>
      <c r="K146" s="109"/>
      <c r="L146" s="116"/>
      <c r="M146" s="146"/>
      <c r="P146" s="148">
        <v>27</v>
      </c>
    </row>
    <row r="147" spans="1:16" s="147" customFormat="1" ht="45.75" customHeight="1">
      <c r="A147" s="137" t="s">
        <v>320</v>
      </c>
      <c r="B147" s="138" t="s">
        <v>305</v>
      </c>
      <c r="C147" s="130">
        <v>965</v>
      </c>
      <c r="D147" s="134" t="s">
        <v>47</v>
      </c>
      <c r="E147" s="130">
        <v>6000000134</v>
      </c>
      <c r="F147" s="130"/>
      <c r="G147" s="130"/>
      <c r="H147" s="130"/>
      <c r="I147" s="131"/>
      <c r="J147" s="131">
        <f>J148+J150</f>
        <v>3000</v>
      </c>
      <c r="K147" s="109"/>
      <c r="L147" s="116"/>
      <c r="M147" s="146"/>
      <c r="P147" s="148"/>
    </row>
    <row r="148" spans="1:16" s="147" customFormat="1" ht="30" customHeight="1">
      <c r="A148" s="43" t="s">
        <v>321</v>
      </c>
      <c r="B148" s="190" t="s">
        <v>226</v>
      </c>
      <c r="C148" s="14">
        <v>965</v>
      </c>
      <c r="D148" s="20" t="s">
        <v>47</v>
      </c>
      <c r="E148" s="19">
        <v>6000000134</v>
      </c>
      <c r="F148" s="15"/>
      <c r="G148" s="14"/>
      <c r="H148" s="14">
        <v>200</v>
      </c>
      <c r="I148" s="33"/>
      <c r="J148" s="8">
        <f>J149</f>
        <v>3000</v>
      </c>
      <c r="K148" s="109"/>
      <c r="L148" s="116"/>
      <c r="M148" s="146"/>
      <c r="P148" s="148"/>
    </row>
    <row r="149" spans="1:16" s="147" customFormat="1" ht="30" customHeight="1">
      <c r="A149" s="149" t="s">
        <v>322</v>
      </c>
      <c r="B149" s="197" t="s">
        <v>105</v>
      </c>
      <c r="C149" s="144">
        <v>965</v>
      </c>
      <c r="D149" s="145" t="s">
        <v>47</v>
      </c>
      <c r="E149" s="144">
        <v>6000000134</v>
      </c>
      <c r="F149" s="144"/>
      <c r="G149" s="144"/>
      <c r="H149" s="145" t="s">
        <v>97</v>
      </c>
      <c r="I149" s="109"/>
      <c r="J149" s="109">
        <v>3000</v>
      </c>
      <c r="K149" s="109"/>
      <c r="L149" s="116"/>
      <c r="M149" s="146"/>
      <c r="P149" s="148"/>
    </row>
    <row r="150" spans="1:16" s="147" customFormat="1" ht="30" customHeight="1" hidden="1">
      <c r="A150" s="43" t="s">
        <v>365</v>
      </c>
      <c r="B150" s="197" t="s">
        <v>367</v>
      </c>
      <c r="C150" s="14">
        <v>965</v>
      </c>
      <c r="D150" s="20" t="s">
        <v>47</v>
      </c>
      <c r="E150" s="19">
        <v>6000000134</v>
      </c>
      <c r="F150" s="15"/>
      <c r="G150" s="14"/>
      <c r="H150" s="14">
        <v>800</v>
      </c>
      <c r="I150" s="33"/>
      <c r="J150" s="158">
        <f>J151</f>
        <v>0</v>
      </c>
      <c r="K150" s="109"/>
      <c r="L150" s="116"/>
      <c r="M150" s="146"/>
      <c r="P150" s="148"/>
    </row>
    <row r="151" spans="1:16" s="147" customFormat="1" ht="30" customHeight="1" hidden="1">
      <c r="A151" s="149" t="s">
        <v>366</v>
      </c>
      <c r="B151" s="197" t="s">
        <v>368</v>
      </c>
      <c r="C151" s="144">
        <v>965</v>
      </c>
      <c r="D151" s="145" t="s">
        <v>47</v>
      </c>
      <c r="E151" s="144">
        <v>6000000134</v>
      </c>
      <c r="F151" s="144"/>
      <c r="G151" s="144"/>
      <c r="H151" s="145" t="s">
        <v>98</v>
      </c>
      <c r="I151" s="109"/>
      <c r="J151" s="159">
        <v>0</v>
      </c>
      <c r="K151" s="109"/>
      <c r="L151" s="116"/>
      <c r="M151" s="146"/>
      <c r="P151" s="148"/>
    </row>
    <row r="152" spans="1:16" s="34" customFormat="1" ht="41.25" customHeight="1" hidden="1">
      <c r="A152" s="137" t="s">
        <v>323</v>
      </c>
      <c r="B152" s="138" t="s">
        <v>241</v>
      </c>
      <c r="C152" s="130">
        <v>965</v>
      </c>
      <c r="D152" s="134" t="s">
        <v>47</v>
      </c>
      <c r="E152" s="130">
        <v>6000000141</v>
      </c>
      <c r="F152" s="130"/>
      <c r="G152" s="130"/>
      <c r="H152" s="130"/>
      <c r="I152" s="131"/>
      <c r="J152" s="168">
        <f>J153+J155</f>
        <v>0</v>
      </c>
      <c r="K152" s="25"/>
      <c r="L152" s="116"/>
      <c r="M152" s="62"/>
      <c r="P152" s="127"/>
    </row>
    <row r="153" spans="1:12" ht="25.5" customHeight="1" hidden="1">
      <c r="A153" s="139" t="s">
        <v>324</v>
      </c>
      <c r="B153" s="190" t="s">
        <v>226</v>
      </c>
      <c r="C153" s="14">
        <v>965</v>
      </c>
      <c r="D153" s="20" t="s">
        <v>47</v>
      </c>
      <c r="E153" s="19">
        <v>6000000141</v>
      </c>
      <c r="F153" s="15"/>
      <c r="G153" s="14"/>
      <c r="H153" s="14">
        <v>200</v>
      </c>
      <c r="I153" s="33"/>
      <c r="J153" s="158">
        <f>J154</f>
        <v>0</v>
      </c>
      <c r="K153" s="8"/>
      <c r="L153" s="116"/>
    </row>
    <row r="154" spans="1:16" s="147" customFormat="1" ht="27" customHeight="1" hidden="1">
      <c r="A154" s="149" t="s">
        <v>325</v>
      </c>
      <c r="B154" s="197" t="s">
        <v>105</v>
      </c>
      <c r="C154" s="144">
        <v>965</v>
      </c>
      <c r="D154" s="145" t="s">
        <v>47</v>
      </c>
      <c r="E154" s="144">
        <v>6000000141</v>
      </c>
      <c r="F154" s="144"/>
      <c r="G154" s="144"/>
      <c r="H154" s="145" t="s">
        <v>97</v>
      </c>
      <c r="I154" s="111"/>
      <c r="J154" s="172">
        <v>0</v>
      </c>
      <c r="K154" s="111"/>
      <c r="L154" s="116"/>
      <c r="M154" s="146">
        <v>-4.9</v>
      </c>
      <c r="O154" s="147">
        <v>-131.5</v>
      </c>
      <c r="P154" s="148">
        <v>-0.1</v>
      </c>
    </row>
    <row r="155" spans="1:16" s="147" customFormat="1" ht="27" customHeight="1" hidden="1">
      <c r="A155" s="139" t="s">
        <v>369</v>
      </c>
      <c r="B155" s="197" t="s">
        <v>367</v>
      </c>
      <c r="C155" s="14">
        <v>965</v>
      </c>
      <c r="D155" s="20" t="s">
        <v>47</v>
      </c>
      <c r="E155" s="19">
        <v>6000000141</v>
      </c>
      <c r="F155" s="15"/>
      <c r="G155" s="14"/>
      <c r="H155" s="14">
        <v>800</v>
      </c>
      <c r="I155" s="33"/>
      <c r="J155" s="158">
        <f>J156</f>
        <v>0</v>
      </c>
      <c r="K155" s="111"/>
      <c r="L155" s="116"/>
      <c r="M155" s="146"/>
      <c r="P155" s="148"/>
    </row>
    <row r="156" spans="1:16" s="147" customFormat="1" ht="27" customHeight="1" hidden="1">
      <c r="A156" s="149" t="s">
        <v>370</v>
      </c>
      <c r="B156" s="197" t="s">
        <v>368</v>
      </c>
      <c r="C156" s="144">
        <v>965</v>
      </c>
      <c r="D156" s="145" t="s">
        <v>47</v>
      </c>
      <c r="E156" s="144">
        <v>6000000141</v>
      </c>
      <c r="F156" s="144"/>
      <c r="G156" s="144"/>
      <c r="H156" s="145" t="s">
        <v>98</v>
      </c>
      <c r="I156" s="111"/>
      <c r="J156" s="172">
        <v>0</v>
      </c>
      <c r="K156" s="111"/>
      <c r="L156" s="116"/>
      <c r="M156" s="146"/>
      <c r="P156" s="148"/>
    </row>
    <row r="157" spans="1:16" s="34" customFormat="1" ht="43.5" customHeight="1">
      <c r="A157" s="137" t="s">
        <v>323</v>
      </c>
      <c r="B157" s="138" t="s">
        <v>423</v>
      </c>
      <c r="C157" s="130">
        <v>965</v>
      </c>
      <c r="D157" s="134" t="s">
        <v>47</v>
      </c>
      <c r="E157" s="130">
        <v>6000000142</v>
      </c>
      <c r="F157" s="130"/>
      <c r="G157" s="130"/>
      <c r="H157" s="130"/>
      <c r="I157" s="131"/>
      <c r="J157" s="131">
        <f>J158</f>
        <v>350</v>
      </c>
      <c r="K157" s="25"/>
      <c r="L157" s="116"/>
      <c r="M157" s="62"/>
      <c r="P157" s="127"/>
    </row>
    <row r="158" spans="1:12" ht="17.25" customHeight="1">
      <c r="A158" s="43" t="s">
        <v>324</v>
      </c>
      <c r="B158" s="190" t="s">
        <v>226</v>
      </c>
      <c r="C158" s="14">
        <v>965</v>
      </c>
      <c r="D158" s="20" t="s">
        <v>47</v>
      </c>
      <c r="E158" s="19">
        <v>6000000142</v>
      </c>
      <c r="F158" s="15"/>
      <c r="G158" s="14"/>
      <c r="H158" s="14">
        <v>200</v>
      </c>
      <c r="I158" s="33"/>
      <c r="J158" s="8">
        <f>J159</f>
        <v>350</v>
      </c>
      <c r="K158" s="8"/>
      <c r="L158" s="116"/>
    </row>
    <row r="159" spans="1:16" s="147" customFormat="1" ht="26.25" customHeight="1">
      <c r="A159" s="49" t="s">
        <v>325</v>
      </c>
      <c r="B159" s="197" t="s">
        <v>105</v>
      </c>
      <c r="C159" s="144">
        <v>965</v>
      </c>
      <c r="D159" s="145" t="s">
        <v>47</v>
      </c>
      <c r="E159" s="144">
        <v>6000000142</v>
      </c>
      <c r="F159" s="144"/>
      <c r="G159" s="144"/>
      <c r="H159" s="145" t="s">
        <v>97</v>
      </c>
      <c r="I159" s="109"/>
      <c r="J159" s="109">
        <v>350</v>
      </c>
      <c r="K159" s="109"/>
      <c r="L159" s="116"/>
      <c r="M159" s="146">
        <v>-100</v>
      </c>
      <c r="P159" s="148">
        <v>-300</v>
      </c>
    </row>
    <row r="160" spans="1:16" s="34" customFormat="1" ht="27" customHeight="1">
      <c r="A160" s="137" t="s">
        <v>326</v>
      </c>
      <c r="B160" s="138" t="s">
        <v>424</v>
      </c>
      <c r="C160" s="130">
        <v>965</v>
      </c>
      <c r="D160" s="134" t="s">
        <v>47</v>
      </c>
      <c r="E160" s="130">
        <v>6000000143</v>
      </c>
      <c r="F160" s="130"/>
      <c r="G160" s="130"/>
      <c r="H160" s="130"/>
      <c r="I160" s="131"/>
      <c r="J160" s="131">
        <f>J161</f>
        <v>1000</v>
      </c>
      <c r="K160" s="25"/>
      <c r="L160" s="116"/>
      <c r="M160" s="62"/>
      <c r="P160" s="127"/>
    </row>
    <row r="161" spans="1:12" ht="24" customHeight="1">
      <c r="A161" s="43" t="s">
        <v>327</v>
      </c>
      <c r="B161" s="190" t="s">
        <v>226</v>
      </c>
      <c r="C161" s="14">
        <v>965</v>
      </c>
      <c r="D161" s="20" t="s">
        <v>47</v>
      </c>
      <c r="E161" s="19">
        <v>6000000143</v>
      </c>
      <c r="F161" s="15"/>
      <c r="G161" s="14"/>
      <c r="H161" s="14">
        <v>200</v>
      </c>
      <c r="I161" s="33"/>
      <c r="J161" s="109">
        <f>J162</f>
        <v>1000</v>
      </c>
      <c r="K161" s="8"/>
      <c r="L161" s="116"/>
    </row>
    <row r="162" spans="1:16" s="34" customFormat="1" ht="29.25" customHeight="1">
      <c r="A162" s="59" t="s">
        <v>397</v>
      </c>
      <c r="B162" s="190" t="s">
        <v>105</v>
      </c>
      <c r="C162" s="19">
        <v>965</v>
      </c>
      <c r="D162" s="20" t="s">
        <v>47</v>
      </c>
      <c r="E162" s="19">
        <v>6000000143</v>
      </c>
      <c r="F162" s="19"/>
      <c r="G162" s="19"/>
      <c r="H162" s="20" t="s">
        <v>97</v>
      </c>
      <c r="I162" s="8"/>
      <c r="J162" s="109">
        <v>1000</v>
      </c>
      <c r="K162" s="8"/>
      <c r="L162" s="116"/>
      <c r="M162" s="62">
        <v>100</v>
      </c>
      <c r="P162" s="127">
        <v>100</v>
      </c>
    </row>
    <row r="163" spans="1:16" s="34" customFormat="1" ht="74.25" customHeight="1">
      <c r="A163" s="137" t="s">
        <v>328</v>
      </c>
      <c r="B163" s="138" t="s">
        <v>425</v>
      </c>
      <c r="C163" s="130">
        <v>965</v>
      </c>
      <c r="D163" s="134" t="s">
        <v>47</v>
      </c>
      <c r="E163" s="130">
        <v>6000000151</v>
      </c>
      <c r="F163" s="130"/>
      <c r="G163" s="130"/>
      <c r="H163" s="130"/>
      <c r="I163" s="131"/>
      <c r="J163" s="131">
        <f>J164</f>
        <v>23400</v>
      </c>
      <c r="K163" s="25"/>
      <c r="L163" s="116"/>
      <c r="M163" s="62"/>
      <c r="P163" s="127"/>
    </row>
    <row r="164" spans="1:12" ht="25.5" customHeight="1">
      <c r="A164" s="49" t="s">
        <v>329</v>
      </c>
      <c r="B164" s="190" t="s">
        <v>226</v>
      </c>
      <c r="C164" s="14">
        <v>965</v>
      </c>
      <c r="D164" s="20" t="s">
        <v>47</v>
      </c>
      <c r="E164" s="19">
        <v>6000000151</v>
      </c>
      <c r="F164" s="15"/>
      <c r="G164" s="14"/>
      <c r="H164" s="14">
        <v>200</v>
      </c>
      <c r="I164" s="33"/>
      <c r="J164" s="8">
        <f>J165</f>
        <v>23400</v>
      </c>
      <c r="K164" s="8"/>
      <c r="L164" s="116"/>
    </row>
    <row r="165" spans="1:16" s="147" customFormat="1" ht="26.25" customHeight="1">
      <c r="A165" s="140" t="s">
        <v>398</v>
      </c>
      <c r="B165" s="197" t="s">
        <v>105</v>
      </c>
      <c r="C165" s="144">
        <v>965</v>
      </c>
      <c r="D165" s="145" t="s">
        <v>47</v>
      </c>
      <c r="E165" s="144">
        <v>6000000151</v>
      </c>
      <c r="F165" s="144">
        <v>412</v>
      </c>
      <c r="G165" s="144">
        <v>290</v>
      </c>
      <c r="H165" s="145" t="s">
        <v>97</v>
      </c>
      <c r="I165" s="109"/>
      <c r="J165" s="109">
        <v>23400</v>
      </c>
      <c r="K165" s="109"/>
      <c r="L165" s="116"/>
      <c r="M165" s="146"/>
      <c r="O165" s="147">
        <v>-2171.7</v>
      </c>
      <c r="P165" s="148">
        <v>-537.9</v>
      </c>
    </row>
    <row r="166" spans="1:16" s="34" customFormat="1" ht="42.75" customHeight="1" hidden="1">
      <c r="A166" s="137" t="s">
        <v>330</v>
      </c>
      <c r="B166" s="138" t="s">
        <v>416</v>
      </c>
      <c r="C166" s="130">
        <v>965</v>
      </c>
      <c r="D166" s="134" t="s">
        <v>47</v>
      </c>
      <c r="E166" s="130">
        <v>6000000152</v>
      </c>
      <c r="F166" s="130"/>
      <c r="G166" s="130"/>
      <c r="H166" s="130"/>
      <c r="I166" s="131"/>
      <c r="J166" s="168">
        <f>J167</f>
        <v>0</v>
      </c>
      <c r="K166" s="25"/>
      <c r="L166" s="116"/>
      <c r="M166" s="62"/>
      <c r="P166" s="127"/>
    </row>
    <row r="167" spans="1:12" ht="23.25" customHeight="1" hidden="1">
      <c r="A167" s="49" t="s">
        <v>331</v>
      </c>
      <c r="B167" s="190" t="s">
        <v>226</v>
      </c>
      <c r="C167" s="14">
        <v>965</v>
      </c>
      <c r="D167" s="20" t="s">
        <v>47</v>
      </c>
      <c r="E167" s="19">
        <v>6000000152</v>
      </c>
      <c r="F167" s="15"/>
      <c r="G167" s="14"/>
      <c r="H167" s="14">
        <v>200</v>
      </c>
      <c r="I167" s="33"/>
      <c r="J167" s="158">
        <f>J168</f>
        <v>0</v>
      </c>
      <c r="K167" s="8"/>
      <c r="L167" s="116"/>
    </row>
    <row r="168" spans="1:16" s="34" customFormat="1" ht="29.25" customHeight="1" hidden="1">
      <c r="A168" s="140" t="s">
        <v>356</v>
      </c>
      <c r="B168" s="190" t="s">
        <v>105</v>
      </c>
      <c r="C168" s="19">
        <v>965</v>
      </c>
      <c r="D168" s="20" t="s">
        <v>47</v>
      </c>
      <c r="E168" s="19">
        <v>6000000152</v>
      </c>
      <c r="F168" s="19"/>
      <c r="G168" s="19"/>
      <c r="H168" s="20" t="s">
        <v>97</v>
      </c>
      <c r="I168" s="8"/>
      <c r="J168" s="158">
        <v>0</v>
      </c>
      <c r="K168" s="8"/>
      <c r="L168" s="116"/>
      <c r="M168" s="62"/>
      <c r="P168" s="127"/>
    </row>
    <row r="169" spans="1:16" s="34" customFormat="1" ht="72.75" customHeight="1" hidden="1">
      <c r="A169" s="137" t="s">
        <v>332</v>
      </c>
      <c r="B169" s="138" t="s">
        <v>415</v>
      </c>
      <c r="C169" s="130">
        <v>965</v>
      </c>
      <c r="D169" s="134" t="s">
        <v>47</v>
      </c>
      <c r="E169" s="130">
        <v>6000000154</v>
      </c>
      <c r="F169" s="130"/>
      <c r="G169" s="130"/>
      <c r="H169" s="130"/>
      <c r="I169" s="131"/>
      <c r="J169" s="168">
        <f>J170</f>
        <v>0</v>
      </c>
      <c r="K169" s="25"/>
      <c r="L169" s="116"/>
      <c r="M169" s="62"/>
      <c r="P169" s="127"/>
    </row>
    <row r="170" spans="1:12" ht="27" customHeight="1" hidden="1">
      <c r="A170" s="49" t="s">
        <v>333</v>
      </c>
      <c r="B170" s="190" t="s">
        <v>226</v>
      </c>
      <c r="C170" s="14">
        <v>965</v>
      </c>
      <c r="D170" s="20" t="s">
        <v>47</v>
      </c>
      <c r="E170" s="19">
        <v>6000000154</v>
      </c>
      <c r="F170" s="15"/>
      <c r="G170" s="14"/>
      <c r="H170" s="14">
        <v>200</v>
      </c>
      <c r="I170" s="33"/>
      <c r="J170" s="158">
        <f>J171</f>
        <v>0</v>
      </c>
      <c r="K170" s="8"/>
      <c r="L170" s="116"/>
    </row>
    <row r="171" spans="1:16" s="34" customFormat="1" ht="28.5" customHeight="1" hidden="1">
      <c r="A171" s="140" t="s">
        <v>334</v>
      </c>
      <c r="B171" s="190" t="s">
        <v>105</v>
      </c>
      <c r="C171" s="19">
        <v>965</v>
      </c>
      <c r="D171" s="20" t="s">
        <v>47</v>
      </c>
      <c r="E171" s="19">
        <v>6000000154</v>
      </c>
      <c r="F171" s="19"/>
      <c r="G171" s="19"/>
      <c r="H171" s="20" t="s">
        <v>97</v>
      </c>
      <c r="I171" s="8"/>
      <c r="J171" s="158">
        <v>0</v>
      </c>
      <c r="K171" s="8"/>
      <c r="L171" s="116"/>
      <c r="M171" s="62"/>
      <c r="P171" s="127"/>
    </row>
    <row r="172" spans="1:16" s="34" customFormat="1" ht="38.25" customHeight="1">
      <c r="A172" s="137" t="s">
        <v>330</v>
      </c>
      <c r="B172" s="189" t="s">
        <v>417</v>
      </c>
      <c r="C172" s="130">
        <v>965</v>
      </c>
      <c r="D172" s="134" t="s">
        <v>47</v>
      </c>
      <c r="E172" s="130">
        <v>6000000155</v>
      </c>
      <c r="F172" s="130"/>
      <c r="G172" s="130"/>
      <c r="H172" s="134"/>
      <c r="I172" s="133"/>
      <c r="J172" s="133">
        <f>J173</f>
        <v>207</v>
      </c>
      <c r="K172" s="8"/>
      <c r="L172" s="116"/>
      <c r="M172" s="62"/>
      <c r="P172" s="127"/>
    </row>
    <row r="173" spans="1:16" s="34" customFormat="1" ht="28.5" customHeight="1">
      <c r="A173" s="49" t="s">
        <v>331</v>
      </c>
      <c r="B173" s="190" t="s">
        <v>226</v>
      </c>
      <c r="C173" s="14">
        <v>965</v>
      </c>
      <c r="D173" s="20" t="s">
        <v>47</v>
      </c>
      <c r="E173" s="19">
        <v>6000000155</v>
      </c>
      <c r="F173" s="15"/>
      <c r="G173" s="14"/>
      <c r="H173" s="14">
        <v>200</v>
      </c>
      <c r="I173" s="8"/>
      <c r="J173" s="8">
        <f>J174</f>
        <v>207</v>
      </c>
      <c r="K173" s="8"/>
      <c r="L173" s="116"/>
      <c r="M173" s="62"/>
      <c r="P173" s="127"/>
    </row>
    <row r="174" spans="1:16" s="34" customFormat="1" ht="28.5" customHeight="1">
      <c r="A174" s="49" t="s">
        <v>356</v>
      </c>
      <c r="B174" s="190" t="s">
        <v>105</v>
      </c>
      <c r="C174" s="19">
        <v>965</v>
      </c>
      <c r="D174" s="20" t="s">
        <v>47</v>
      </c>
      <c r="E174" s="19">
        <v>6000000155</v>
      </c>
      <c r="F174" s="19"/>
      <c r="G174" s="19"/>
      <c r="H174" s="20" t="s">
        <v>97</v>
      </c>
      <c r="I174" s="8"/>
      <c r="J174" s="8">
        <v>207</v>
      </c>
      <c r="K174" s="8"/>
      <c r="L174" s="116"/>
      <c r="M174" s="62"/>
      <c r="P174" s="127">
        <v>100</v>
      </c>
    </row>
    <row r="175" spans="1:16" s="34" customFormat="1" ht="39.75" customHeight="1">
      <c r="A175" s="137" t="s">
        <v>332</v>
      </c>
      <c r="B175" s="138" t="s">
        <v>418</v>
      </c>
      <c r="C175" s="130">
        <v>965</v>
      </c>
      <c r="D175" s="134" t="s">
        <v>47</v>
      </c>
      <c r="E175" s="130">
        <v>6000000161</v>
      </c>
      <c r="F175" s="130"/>
      <c r="G175" s="130"/>
      <c r="H175" s="130"/>
      <c r="I175" s="133"/>
      <c r="J175" s="133">
        <f>J176+J178</f>
        <v>52080.1</v>
      </c>
      <c r="K175" s="8"/>
      <c r="L175" s="116"/>
      <c r="M175" s="62"/>
      <c r="P175" s="127"/>
    </row>
    <row r="176" spans="1:12" ht="26.25" customHeight="1">
      <c r="A176" s="49" t="s">
        <v>333</v>
      </c>
      <c r="B176" s="190" t="s">
        <v>226</v>
      </c>
      <c r="C176" s="14">
        <v>965</v>
      </c>
      <c r="D176" s="20" t="s">
        <v>47</v>
      </c>
      <c r="E176" s="19">
        <v>6000000161</v>
      </c>
      <c r="F176" s="15"/>
      <c r="G176" s="14"/>
      <c r="H176" s="14">
        <v>200</v>
      </c>
      <c r="I176" s="33"/>
      <c r="J176" s="8">
        <f>J177</f>
        <v>52080.1</v>
      </c>
      <c r="K176" s="8"/>
      <c r="L176" s="116"/>
    </row>
    <row r="177" spans="1:16" s="147" customFormat="1" ht="25.5">
      <c r="A177" s="149" t="s">
        <v>334</v>
      </c>
      <c r="B177" s="197" t="s">
        <v>105</v>
      </c>
      <c r="C177" s="144">
        <v>965</v>
      </c>
      <c r="D177" s="145" t="s">
        <v>47</v>
      </c>
      <c r="E177" s="144">
        <v>6000000161</v>
      </c>
      <c r="F177" s="144"/>
      <c r="G177" s="144"/>
      <c r="H177" s="145" t="s">
        <v>97</v>
      </c>
      <c r="I177" s="109"/>
      <c r="J177" s="109">
        <v>52080.1</v>
      </c>
      <c r="K177" s="109"/>
      <c r="L177" s="116"/>
      <c r="M177" s="146">
        <v>-2.7</v>
      </c>
      <c r="O177" s="147">
        <v>-455.4</v>
      </c>
      <c r="P177" s="148">
        <v>-665.6</v>
      </c>
    </row>
    <row r="178" spans="1:16" s="147" customFormat="1" ht="12.75" hidden="1">
      <c r="A178" s="49" t="s">
        <v>306</v>
      </c>
      <c r="B178" s="197" t="s">
        <v>119</v>
      </c>
      <c r="C178" s="144">
        <v>965</v>
      </c>
      <c r="D178" s="145" t="s">
        <v>47</v>
      </c>
      <c r="E178" s="144">
        <v>6000000161</v>
      </c>
      <c r="F178" s="144"/>
      <c r="G178" s="144"/>
      <c r="H178" s="145" t="s">
        <v>267</v>
      </c>
      <c r="I178" s="109"/>
      <c r="J178" s="159">
        <f>J179</f>
        <v>0</v>
      </c>
      <c r="K178" s="109"/>
      <c r="L178" s="116"/>
      <c r="M178" s="146"/>
      <c r="P178" s="148"/>
    </row>
    <row r="179" spans="1:16" s="147" customFormat="1" ht="12.75" hidden="1">
      <c r="A179" s="49" t="s">
        <v>306</v>
      </c>
      <c r="B179" s="197" t="s">
        <v>96</v>
      </c>
      <c r="C179" s="144">
        <v>965</v>
      </c>
      <c r="D179" s="145" t="s">
        <v>47</v>
      </c>
      <c r="E179" s="144">
        <v>6000000161</v>
      </c>
      <c r="F179" s="144"/>
      <c r="G179" s="144"/>
      <c r="H179" s="145" t="s">
        <v>98</v>
      </c>
      <c r="I179" s="109"/>
      <c r="J179" s="159">
        <v>0</v>
      </c>
      <c r="K179" s="109"/>
      <c r="L179" s="116"/>
      <c r="M179" s="146"/>
      <c r="P179" s="148"/>
    </row>
    <row r="180" spans="1:16" s="34" customFormat="1" ht="40.5" customHeight="1">
      <c r="A180" s="137" t="s">
        <v>335</v>
      </c>
      <c r="B180" s="138" t="s">
        <v>419</v>
      </c>
      <c r="C180" s="130">
        <v>965</v>
      </c>
      <c r="D180" s="134" t="s">
        <v>47</v>
      </c>
      <c r="E180" s="130">
        <v>6000000162</v>
      </c>
      <c r="F180" s="130"/>
      <c r="G180" s="130"/>
      <c r="H180" s="130"/>
      <c r="I180" s="133"/>
      <c r="J180" s="133">
        <v>10240</v>
      </c>
      <c r="K180" s="8"/>
      <c r="L180" s="116"/>
      <c r="M180" s="62"/>
      <c r="P180" s="127"/>
    </row>
    <row r="181" spans="1:12" ht="26.25" customHeight="1">
      <c r="A181" s="49" t="s">
        <v>336</v>
      </c>
      <c r="B181" s="190" t="s">
        <v>226</v>
      </c>
      <c r="C181" s="14">
        <v>965</v>
      </c>
      <c r="D181" s="20" t="s">
        <v>47</v>
      </c>
      <c r="E181" s="19">
        <v>6000000162</v>
      </c>
      <c r="F181" s="15"/>
      <c r="G181" s="14"/>
      <c r="H181" s="14">
        <v>200</v>
      </c>
      <c r="I181" s="33"/>
      <c r="J181" s="8">
        <f>J182</f>
        <v>10240</v>
      </c>
      <c r="K181" s="8"/>
      <c r="L181" s="116"/>
    </row>
    <row r="182" spans="1:16" s="147" customFormat="1" ht="29.25" customHeight="1">
      <c r="A182" s="49" t="s">
        <v>337</v>
      </c>
      <c r="B182" s="197" t="s">
        <v>105</v>
      </c>
      <c r="C182" s="144">
        <v>965</v>
      </c>
      <c r="D182" s="145" t="s">
        <v>47</v>
      </c>
      <c r="E182" s="144">
        <v>6000000162</v>
      </c>
      <c r="F182" s="144"/>
      <c r="G182" s="144"/>
      <c r="H182" s="145" t="s">
        <v>97</v>
      </c>
      <c r="I182" s="109"/>
      <c r="J182" s="109">
        <v>10240</v>
      </c>
      <c r="K182" s="109"/>
      <c r="L182" s="116"/>
      <c r="M182" s="146"/>
      <c r="P182" s="148"/>
    </row>
    <row r="183" spans="1:16" s="34" customFormat="1" ht="54" customHeight="1">
      <c r="A183" s="137" t="s">
        <v>338</v>
      </c>
      <c r="B183" s="138" t="s">
        <v>420</v>
      </c>
      <c r="C183" s="130">
        <v>965</v>
      </c>
      <c r="D183" s="134" t="s">
        <v>47</v>
      </c>
      <c r="E183" s="130">
        <v>6000000163</v>
      </c>
      <c r="F183" s="130"/>
      <c r="G183" s="130"/>
      <c r="H183" s="130"/>
      <c r="I183" s="133"/>
      <c r="J183" s="133">
        <f>J185</f>
        <v>276</v>
      </c>
      <c r="K183" s="8"/>
      <c r="L183" s="116"/>
      <c r="M183" s="62"/>
      <c r="P183" s="127"/>
    </row>
    <row r="184" spans="1:12" ht="24" customHeight="1">
      <c r="A184" s="49" t="s">
        <v>339</v>
      </c>
      <c r="B184" s="190" t="s">
        <v>226</v>
      </c>
      <c r="C184" s="14">
        <v>965</v>
      </c>
      <c r="D184" s="20" t="s">
        <v>47</v>
      </c>
      <c r="E184" s="19">
        <v>6000000163</v>
      </c>
      <c r="F184" s="15"/>
      <c r="G184" s="14"/>
      <c r="H184" s="14">
        <v>200</v>
      </c>
      <c r="I184" s="33"/>
      <c r="J184" s="8">
        <f>J185</f>
        <v>276</v>
      </c>
      <c r="K184" s="8"/>
      <c r="L184" s="116"/>
    </row>
    <row r="185" spans="1:16" s="34" customFormat="1" ht="25.5">
      <c r="A185" s="49" t="s">
        <v>340</v>
      </c>
      <c r="B185" s="190" t="s">
        <v>105</v>
      </c>
      <c r="C185" s="19">
        <v>965</v>
      </c>
      <c r="D185" s="20" t="s">
        <v>47</v>
      </c>
      <c r="E185" s="19">
        <v>6000000163</v>
      </c>
      <c r="F185" s="19"/>
      <c r="G185" s="19"/>
      <c r="H185" s="19">
        <v>240</v>
      </c>
      <c r="I185" s="8"/>
      <c r="J185" s="109">
        <v>276</v>
      </c>
      <c r="K185" s="8"/>
      <c r="L185" s="116"/>
      <c r="M185" s="62"/>
      <c r="P185" s="127"/>
    </row>
    <row r="186" spans="1:16" s="44" customFormat="1" ht="17.25" customHeight="1" hidden="1">
      <c r="A186" s="103" t="s">
        <v>83</v>
      </c>
      <c r="B186" s="194" t="s">
        <v>182</v>
      </c>
      <c r="C186" s="73">
        <v>965</v>
      </c>
      <c r="D186" s="74" t="s">
        <v>183</v>
      </c>
      <c r="E186" s="73"/>
      <c r="F186" s="73"/>
      <c r="G186" s="73"/>
      <c r="H186" s="73"/>
      <c r="I186" s="104"/>
      <c r="J186" s="161">
        <f>J187</f>
        <v>0</v>
      </c>
      <c r="K186" s="45">
        <f>K187</f>
        <v>0</v>
      </c>
      <c r="L186" s="120"/>
      <c r="M186" s="64"/>
      <c r="P186" s="129"/>
    </row>
    <row r="187" spans="1:16" s="35" customFormat="1" ht="26.25" customHeight="1" hidden="1">
      <c r="A187" s="80" t="s">
        <v>154</v>
      </c>
      <c r="B187" s="195" t="s">
        <v>185</v>
      </c>
      <c r="C187" s="77">
        <v>965</v>
      </c>
      <c r="D187" s="78" t="s">
        <v>184</v>
      </c>
      <c r="E187" s="77"/>
      <c r="F187" s="77"/>
      <c r="G187" s="77"/>
      <c r="H187" s="77"/>
      <c r="I187" s="91"/>
      <c r="J187" s="162">
        <f>J188</f>
        <v>0</v>
      </c>
      <c r="K187" s="48"/>
      <c r="L187" s="121"/>
      <c r="M187" s="65"/>
      <c r="P187" s="126"/>
    </row>
    <row r="188" spans="1:13" ht="28.5" customHeight="1" hidden="1">
      <c r="A188" s="87" t="s">
        <v>155</v>
      </c>
      <c r="B188" s="93" t="s">
        <v>186</v>
      </c>
      <c r="C188" s="82">
        <v>965</v>
      </c>
      <c r="D188" s="83" t="s">
        <v>184</v>
      </c>
      <c r="E188" s="82">
        <v>4100000171</v>
      </c>
      <c r="F188" s="82"/>
      <c r="G188" s="82"/>
      <c r="H188" s="82"/>
      <c r="I188" s="84"/>
      <c r="J188" s="163">
        <f>J189</f>
        <v>0</v>
      </c>
      <c r="K188" s="46"/>
      <c r="L188" s="122"/>
      <c r="M188" s="66"/>
    </row>
    <row r="189" spans="1:12" ht="17.25" customHeight="1" hidden="1">
      <c r="A189" s="43" t="s">
        <v>156</v>
      </c>
      <c r="B189" s="190" t="s">
        <v>104</v>
      </c>
      <c r="C189" s="14">
        <v>965</v>
      </c>
      <c r="D189" s="20" t="s">
        <v>184</v>
      </c>
      <c r="E189" s="19">
        <v>4100000171</v>
      </c>
      <c r="F189" s="15"/>
      <c r="G189" s="14"/>
      <c r="H189" s="14">
        <v>200</v>
      </c>
      <c r="I189" s="33"/>
      <c r="J189" s="158">
        <f>J190</f>
        <v>0</v>
      </c>
      <c r="K189" s="8"/>
      <c r="L189" s="116"/>
    </row>
    <row r="190" spans="1:13" ht="29.25" customHeight="1" hidden="1">
      <c r="A190" s="56" t="s">
        <v>157</v>
      </c>
      <c r="B190" s="190" t="s">
        <v>105</v>
      </c>
      <c r="C190" s="19">
        <v>965</v>
      </c>
      <c r="D190" s="20" t="s">
        <v>184</v>
      </c>
      <c r="E190" s="19">
        <v>4100000171</v>
      </c>
      <c r="F190" s="19">
        <v>447</v>
      </c>
      <c r="G190" s="19">
        <v>290</v>
      </c>
      <c r="H190" s="20" t="s">
        <v>97</v>
      </c>
      <c r="I190" s="33"/>
      <c r="J190" s="158">
        <v>0</v>
      </c>
      <c r="K190" s="47"/>
      <c r="L190" s="122"/>
      <c r="M190" s="66"/>
    </row>
    <row r="191" spans="1:13" ht="29.25" customHeight="1" hidden="1">
      <c r="A191" s="156" t="s">
        <v>260</v>
      </c>
      <c r="B191" s="189" t="s">
        <v>256</v>
      </c>
      <c r="C191" s="130">
        <v>965</v>
      </c>
      <c r="D191" s="134" t="s">
        <v>47</v>
      </c>
      <c r="E191" s="130" t="s">
        <v>258</v>
      </c>
      <c r="F191" s="130"/>
      <c r="G191" s="130"/>
      <c r="H191" s="134"/>
      <c r="I191" s="133"/>
      <c r="J191" s="160">
        <f>J192</f>
        <v>0</v>
      </c>
      <c r="K191" s="47"/>
      <c r="L191" s="122"/>
      <c r="M191" s="66"/>
    </row>
    <row r="192" spans="1:16" s="147" customFormat="1" ht="29.25" customHeight="1" hidden="1">
      <c r="A192" s="142" t="s">
        <v>262</v>
      </c>
      <c r="B192" s="197" t="s">
        <v>226</v>
      </c>
      <c r="C192" s="144">
        <v>965</v>
      </c>
      <c r="D192" s="145" t="s">
        <v>47</v>
      </c>
      <c r="E192" s="144" t="s">
        <v>258</v>
      </c>
      <c r="F192" s="144"/>
      <c r="G192" s="144"/>
      <c r="H192" s="145" t="s">
        <v>264</v>
      </c>
      <c r="I192" s="109"/>
      <c r="J192" s="159">
        <f>J193</f>
        <v>0</v>
      </c>
      <c r="K192" s="153"/>
      <c r="L192" s="122"/>
      <c r="M192" s="157"/>
      <c r="P192" s="148"/>
    </row>
    <row r="193" spans="1:16" s="147" customFormat="1" ht="29.25" customHeight="1" hidden="1">
      <c r="A193" s="142" t="s">
        <v>263</v>
      </c>
      <c r="B193" s="197" t="s">
        <v>105</v>
      </c>
      <c r="C193" s="144">
        <v>965</v>
      </c>
      <c r="D193" s="145" t="s">
        <v>47</v>
      </c>
      <c r="E193" s="144" t="s">
        <v>258</v>
      </c>
      <c r="F193" s="144"/>
      <c r="G193" s="144"/>
      <c r="H193" s="145" t="s">
        <v>97</v>
      </c>
      <c r="I193" s="109"/>
      <c r="J193" s="159">
        <v>0</v>
      </c>
      <c r="K193" s="153"/>
      <c r="L193" s="122"/>
      <c r="M193" s="157"/>
      <c r="P193" s="148"/>
    </row>
    <row r="194" spans="1:13" ht="29.25" customHeight="1" hidden="1">
      <c r="A194" s="156" t="s">
        <v>261</v>
      </c>
      <c r="B194" s="189" t="s">
        <v>257</v>
      </c>
      <c r="C194" s="130">
        <v>965</v>
      </c>
      <c r="D194" s="134" t="s">
        <v>47</v>
      </c>
      <c r="E194" s="130" t="s">
        <v>259</v>
      </c>
      <c r="F194" s="130"/>
      <c r="G194" s="130"/>
      <c r="H194" s="134"/>
      <c r="I194" s="133"/>
      <c r="J194" s="160">
        <f>J195</f>
        <v>0</v>
      </c>
      <c r="K194" s="47"/>
      <c r="L194" s="122"/>
      <c r="M194" s="66"/>
    </row>
    <row r="195" spans="1:13" ht="29.25" customHeight="1" hidden="1">
      <c r="A195" s="142" t="s">
        <v>265</v>
      </c>
      <c r="B195" s="197" t="s">
        <v>226</v>
      </c>
      <c r="C195" s="144">
        <v>965</v>
      </c>
      <c r="D195" s="145" t="s">
        <v>47</v>
      </c>
      <c r="E195" s="144" t="s">
        <v>259</v>
      </c>
      <c r="F195" s="144"/>
      <c r="G195" s="144"/>
      <c r="H195" s="145" t="s">
        <v>264</v>
      </c>
      <c r="I195" s="109"/>
      <c r="J195" s="159">
        <f>J196</f>
        <v>0</v>
      </c>
      <c r="K195" s="47"/>
      <c r="L195" s="122"/>
      <c r="M195" s="66"/>
    </row>
    <row r="196" spans="1:13" ht="29.25" customHeight="1" hidden="1">
      <c r="A196" s="142" t="s">
        <v>266</v>
      </c>
      <c r="B196" s="197" t="s">
        <v>105</v>
      </c>
      <c r="C196" s="144">
        <v>965</v>
      </c>
      <c r="D196" s="145" t="s">
        <v>47</v>
      </c>
      <c r="E196" s="144" t="s">
        <v>259</v>
      </c>
      <c r="F196" s="144"/>
      <c r="G196" s="144"/>
      <c r="H196" s="145" t="s">
        <v>97</v>
      </c>
      <c r="I196" s="109"/>
      <c r="J196" s="159">
        <v>0</v>
      </c>
      <c r="K196" s="47"/>
      <c r="L196" s="122"/>
      <c r="M196" s="66"/>
    </row>
    <row r="197" spans="1:13" ht="29.25" customHeight="1">
      <c r="A197" s="103" t="s">
        <v>83</v>
      </c>
      <c r="B197" s="194" t="s">
        <v>268</v>
      </c>
      <c r="C197" s="73">
        <v>965</v>
      </c>
      <c r="D197" s="74" t="s">
        <v>183</v>
      </c>
      <c r="E197" s="73"/>
      <c r="F197" s="73"/>
      <c r="G197" s="73"/>
      <c r="H197" s="73"/>
      <c r="I197" s="104"/>
      <c r="J197" s="75">
        <f>J198</f>
        <v>505</v>
      </c>
      <c r="K197" s="47"/>
      <c r="L197" s="122"/>
      <c r="M197" s="66"/>
    </row>
    <row r="198" spans="1:13" ht="29.25" customHeight="1">
      <c r="A198" s="80" t="s">
        <v>154</v>
      </c>
      <c r="B198" s="195" t="s">
        <v>185</v>
      </c>
      <c r="C198" s="77">
        <v>965</v>
      </c>
      <c r="D198" s="78" t="s">
        <v>184</v>
      </c>
      <c r="E198" s="77"/>
      <c r="F198" s="77"/>
      <c r="G198" s="77"/>
      <c r="H198" s="77"/>
      <c r="I198" s="91"/>
      <c r="J198" s="91">
        <f>J199</f>
        <v>505</v>
      </c>
      <c r="K198" s="47"/>
      <c r="L198" s="122"/>
      <c r="M198" s="66"/>
    </row>
    <row r="199" spans="1:13" ht="63.75" customHeight="1">
      <c r="A199" s="87" t="s">
        <v>155</v>
      </c>
      <c r="B199" s="93" t="s">
        <v>269</v>
      </c>
      <c r="C199" s="82">
        <v>965</v>
      </c>
      <c r="D199" s="83" t="s">
        <v>184</v>
      </c>
      <c r="E199" s="130">
        <v>8000000171</v>
      </c>
      <c r="F199" s="130"/>
      <c r="G199" s="130"/>
      <c r="H199" s="130"/>
      <c r="I199" s="131"/>
      <c r="J199" s="131">
        <f>J200</f>
        <v>505</v>
      </c>
      <c r="K199" s="47"/>
      <c r="L199" s="122"/>
      <c r="M199" s="66"/>
    </row>
    <row r="200" spans="1:13" ht="29.25" customHeight="1">
      <c r="A200" s="43" t="s">
        <v>156</v>
      </c>
      <c r="B200" s="190" t="s">
        <v>226</v>
      </c>
      <c r="C200" s="14">
        <v>965</v>
      </c>
      <c r="D200" s="20" t="s">
        <v>184</v>
      </c>
      <c r="E200" s="144">
        <v>8000000171</v>
      </c>
      <c r="F200" s="15"/>
      <c r="G200" s="14"/>
      <c r="H200" s="14">
        <v>200</v>
      </c>
      <c r="I200" s="33"/>
      <c r="J200" s="8">
        <f>J201</f>
        <v>505</v>
      </c>
      <c r="K200" s="47"/>
      <c r="L200" s="122"/>
      <c r="M200" s="66"/>
    </row>
    <row r="201" spans="1:13" ht="29.25" customHeight="1">
      <c r="A201" s="56" t="s">
        <v>157</v>
      </c>
      <c r="B201" s="190" t="s">
        <v>105</v>
      </c>
      <c r="C201" s="19">
        <v>965</v>
      </c>
      <c r="D201" s="20" t="s">
        <v>184</v>
      </c>
      <c r="E201" s="144">
        <v>8000000171</v>
      </c>
      <c r="F201" s="19">
        <v>447</v>
      </c>
      <c r="G201" s="19">
        <v>290</v>
      </c>
      <c r="H201" s="20" t="s">
        <v>97</v>
      </c>
      <c r="I201" s="33"/>
      <c r="J201" s="109">
        <v>505</v>
      </c>
      <c r="K201" s="47"/>
      <c r="L201" s="122"/>
      <c r="M201" s="66"/>
    </row>
    <row r="202" spans="1:16" s="44" customFormat="1" ht="17.25" customHeight="1">
      <c r="A202" s="103" t="s">
        <v>84</v>
      </c>
      <c r="B202" s="194" t="s">
        <v>124</v>
      </c>
      <c r="C202" s="73">
        <v>965</v>
      </c>
      <c r="D202" s="74" t="s">
        <v>125</v>
      </c>
      <c r="E202" s="73"/>
      <c r="F202" s="73"/>
      <c r="G202" s="73"/>
      <c r="H202" s="73"/>
      <c r="I202" s="104"/>
      <c r="J202" s="75">
        <f>J203+J213</f>
        <v>5990</v>
      </c>
      <c r="K202" s="45">
        <f>K203</f>
        <v>0</v>
      </c>
      <c r="L202" s="120"/>
      <c r="M202" s="64"/>
      <c r="P202" s="129"/>
    </row>
    <row r="203" spans="1:16" s="35" customFormat="1" ht="26.25" customHeight="1">
      <c r="A203" s="80" t="s">
        <v>158</v>
      </c>
      <c r="B203" s="195" t="s">
        <v>77</v>
      </c>
      <c r="C203" s="77">
        <v>965</v>
      </c>
      <c r="D203" s="78" t="s">
        <v>76</v>
      </c>
      <c r="E203" s="77"/>
      <c r="F203" s="77"/>
      <c r="G203" s="77"/>
      <c r="H203" s="77"/>
      <c r="I203" s="91"/>
      <c r="J203" s="91">
        <f>J204</f>
        <v>100</v>
      </c>
      <c r="K203" s="48"/>
      <c r="L203" s="121"/>
      <c r="M203" s="65"/>
      <c r="P203" s="126"/>
    </row>
    <row r="204" spans="1:13" ht="94.5" customHeight="1">
      <c r="A204" s="87" t="s">
        <v>159</v>
      </c>
      <c r="B204" s="93" t="s">
        <v>373</v>
      </c>
      <c r="C204" s="82">
        <v>965</v>
      </c>
      <c r="D204" s="83" t="s">
        <v>76</v>
      </c>
      <c r="E204" s="130">
        <v>9000000181</v>
      </c>
      <c r="F204" s="130"/>
      <c r="G204" s="130"/>
      <c r="H204" s="130"/>
      <c r="I204" s="131"/>
      <c r="J204" s="131">
        <f>J205</f>
        <v>100</v>
      </c>
      <c r="K204" s="46"/>
      <c r="L204" s="122"/>
      <c r="M204" s="66"/>
    </row>
    <row r="205" spans="1:12" ht="24.75" customHeight="1">
      <c r="A205" s="43" t="s">
        <v>160</v>
      </c>
      <c r="B205" s="190" t="s">
        <v>226</v>
      </c>
      <c r="C205" s="14">
        <v>965</v>
      </c>
      <c r="D205" s="20" t="s">
        <v>76</v>
      </c>
      <c r="E205" s="19">
        <v>9000000181</v>
      </c>
      <c r="F205" s="15"/>
      <c r="G205" s="14"/>
      <c r="H205" s="14">
        <v>200</v>
      </c>
      <c r="I205" s="33"/>
      <c r="J205" s="8">
        <f>J206</f>
        <v>100</v>
      </c>
      <c r="K205" s="8"/>
      <c r="L205" s="116"/>
    </row>
    <row r="206" spans="1:13" ht="29.25" customHeight="1">
      <c r="A206" s="56" t="s">
        <v>161</v>
      </c>
      <c r="B206" s="190" t="s">
        <v>105</v>
      </c>
      <c r="C206" s="19">
        <v>965</v>
      </c>
      <c r="D206" s="20" t="s">
        <v>76</v>
      </c>
      <c r="E206" s="19">
        <v>9000000181</v>
      </c>
      <c r="F206" s="19">
        <v>447</v>
      </c>
      <c r="G206" s="19">
        <v>290</v>
      </c>
      <c r="H206" s="20" t="s">
        <v>97</v>
      </c>
      <c r="I206" s="33"/>
      <c r="J206" s="109">
        <v>100</v>
      </c>
      <c r="K206" s="47"/>
      <c r="L206" s="122"/>
      <c r="M206" s="66">
        <v>-100</v>
      </c>
    </row>
    <row r="207" spans="1:16" s="35" customFormat="1" ht="13.5" customHeight="1" hidden="1">
      <c r="A207" s="80" t="s">
        <v>187</v>
      </c>
      <c r="B207" s="195" t="s">
        <v>216</v>
      </c>
      <c r="C207" s="77">
        <v>965</v>
      </c>
      <c r="D207" s="78" t="s">
        <v>48</v>
      </c>
      <c r="E207" s="77"/>
      <c r="F207" s="77"/>
      <c r="G207" s="77"/>
      <c r="H207" s="77"/>
      <c r="I207" s="91"/>
      <c r="J207" s="162">
        <f>J208</f>
        <v>0</v>
      </c>
      <c r="K207" s="48"/>
      <c r="L207" s="121"/>
      <c r="M207" s="65"/>
      <c r="P207" s="126"/>
    </row>
    <row r="208" spans="1:13" ht="42.75" customHeight="1" hidden="1">
      <c r="A208" s="85" t="s">
        <v>188</v>
      </c>
      <c r="B208" s="93" t="s">
        <v>175</v>
      </c>
      <c r="C208" s="82">
        <v>965</v>
      </c>
      <c r="D208" s="83" t="s">
        <v>48</v>
      </c>
      <c r="E208" s="82">
        <v>4310000191</v>
      </c>
      <c r="F208" s="82"/>
      <c r="G208" s="82"/>
      <c r="H208" s="82"/>
      <c r="I208" s="84"/>
      <c r="J208" s="163">
        <f>J209</f>
        <v>0</v>
      </c>
      <c r="K208" s="46"/>
      <c r="L208" s="122"/>
      <c r="M208" s="66"/>
    </row>
    <row r="209" spans="1:12" ht="17.25" customHeight="1" hidden="1">
      <c r="A209" s="43" t="s">
        <v>189</v>
      </c>
      <c r="B209" s="190" t="s">
        <v>226</v>
      </c>
      <c r="C209" s="14">
        <v>965</v>
      </c>
      <c r="D209" s="20" t="s">
        <v>48</v>
      </c>
      <c r="E209" s="19">
        <v>4310000191</v>
      </c>
      <c r="F209" s="15"/>
      <c r="G209" s="14"/>
      <c r="H209" s="14">
        <v>200</v>
      </c>
      <c r="I209" s="33"/>
      <c r="J209" s="158">
        <f>J210</f>
        <v>0</v>
      </c>
      <c r="K209" s="8"/>
      <c r="L209" s="116"/>
    </row>
    <row r="210" spans="1:13" ht="26.25" customHeight="1" hidden="1">
      <c r="A210" s="56" t="s">
        <v>190</v>
      </c>
      <c r="B210" s="190" t="s">
        <v>105</v>
      </c>
      <c r="C210" s="19">
        <v>965</v>
      </c>
      <c r="D210" s="20" t="s">
        <v>48</v>
      </c>
      <c r="E210" s="19">
        <v>4310000191</v>
      </c>
      <c r="F210" s="19">
        <v>447</v>
      </c>
      <c r="G210" s="19">
        <v>290</v>
      </c>
      <c r="H210" s="20" t="s">
        <v>97</v>
      </c>
      <c r="I210" s="33"/>
      <c r="J210" s="159">
        <v>0</v>
      </c>
      <c r="K210" s="47"/>
      <c r="L210" s="122"/>
      <c r="M210" s="66"/>
    </row>
    <row r="211" spans="1:13" ht="42.75" customHeight="1" hidden="1">
      <c r="A211" s="56"/>
      <c r="B211" s="190" t="s">
        <v>57</v>
      </c>
      <c r="C211" s="19">
        <v>965</v>
      </c>
      <c r="D211" s="20" t="s">
        <v>48</v>
      </c>
      <c r="E211" s="19">
        <v>4310500</v>
      </c>
      <c r="F211" s="19"/>
      <c r="G211" s="19"/>
      <c r="H211" s="19"/>
      <c r="I211" s="36"/>
      <c r="J211" s="164">
        <f>J212</f>
        <v>0</v>
      </c>
      <c r="K211" s="47"/>
      <c r="L211" s="122"/>
      <c r="M211" s="66"/>
    </row>
    <row r="212" spans="1:13" ht="17.25" customHeight="1" hidden="1">
      <c r="A212" s="56"/>
      <c r="B212" s="190" t="s">
        <v>19</v>
      </c>
      <c r="C212" s="19">
        <v>965</v>
      </c>
      <c r="D212" s="20" t="s">
        <v>48</v>
      </c>
      <c r="E212" s="19">
        <v>4310500</v>
      </c>
      <c r="F212" s="19"/>
      <c r="G212" s="19"/>
      <c r="H212" s="19">
        <v>500</v>
      </c>
      <c r="I212" s="36"/>
      <c r="J212" s="164">
        <v>0</v>
      </c>
      <c r="K212" s="47"/>
      <c r="L212" s="122"/>
      <c r="M212" s="66"/>
    </row>
    <row r="213" spans="1:13" ht="16.5" customHeight="1">
      <c r="A213" s="76" t="s">
        <v>187</v>
      </c>
      <c r="B213" s="206" t="s">
        <v>68</v>
      </c>
      <c r="C213" s="77">
        <v>965</v>
      </c>
      <c r="D213" s="78" t="s">
        <v>67</v>
      </c>
      <c r="E213" s="77"/>
      <c r="F213" s="77"/>
      <c r="G213" s="77"/>
      <c r="H213" s="77"/>
      <c r="I213" s="105"/>
      <c r="J213" s="91">
        <f>J214+J217+J220+J223+J226+J229</f>
        <v>5890</v>
      </c>
      <c r="K213" s="47"/>
      <c r="L213" s="122"/>
      <c r="M213" s="66"/>
    </row>
    <row r="214" spans="1:13" ht="33" customHeight="1">
      <c r="A214" s="85" t="s">
        <v>188</v>
      </c>
      <c r="B214" s="207" t="s">
        <v>232</v>
      </c>
      <c r="C214" s="82">
        <v>965</v>
      </c>
      <c r="D214" s="83" t="s">
        <v>67</v>
      </c>
      <c r="E214" s="130">
        <v>1100000192</v>
      </c>
      <c r="F214" s="130"/>
      <c r="G214" s="130"/>
      <c r="H214" s="130"/>
      <c r="I214" s="132"/>
      <c r="J214" s="131">
        <f>J215</f>
        <v>2420</v>
      </c>
      <c r="K214" s="47"/>
      <c r="L214" s="122"/>
      <c r="M214" s="66"/>
    </row>
    <row r="215" spans="1:13" ht="27" customHeight="1">
      <c r="A215" s="43" t="s">
        <v>189</v>
      </c>
      <c r="B215" s="190" t="s">
        <v>226</v>
      </c>
      <c r="C215" s="14">
        <v>965</v>
      </c>
      <c r="D215" s="20" t="s">
        <v>67</v>
      </c>
      <c r="E215" s="19">
        <v>1100000192</v>
      </c>
      <c r="F215" s="15"/>
      <c r="G215" s="14"/>
      <c r="H215" s="14">
        <v>200</v>
      </c>
      <c r="I215" s="33"/>
      <c r="J215" s="8">
        <f>J216</f>
        <v>2420</v>
      </c>
      <c r="K215" s="47"/>
      <c r="L215" s="122"/>
      <c r="M215" s="66"/>
    </row>
    <row r="216" spans="1:13" ht="25.5" customHeight="1">
      <c r="A216" s="56" t="s">
        <v>271</v>
      </c>
      <c r="B216" s="190" t="s">
        <v>105</v>
      </c>
      <c r="C216" s="19">
        <v>965</v>
      </c>
      <c r="D216" s="20" t="s">
        <v>67</v>
      </c>
      <c r="E216" s="19">
        <v>1100000192</v>
      </c>
      <c r="F216" s="19"/>
      <c r="G216" s="19"/>
      <c r="H216" s="20" t="s">
        <v>97</v>
      </c>
      <c r="I216" s="36"/>
      <c r="J216" s="111">
        <v>2420</v>
      </c>
      <c r="K216" s="47"/>
      <c r="L216" s="122"/>
      <c r="M216" s="66"/>
    </row>
    <row r="217" spans="1:16" s="147" customFormat="1" ht="27" customHeight="1">
      <c r="A217" s="85" t="s">
        <v>272</v>
      </c>
      <c r="B217" s="207" t="s">
        <v>231</v>
      </c>
      <c r="C217" s="82">
        <v>965</v>
      </c>
      <c r="D217" s="83" t="s">
        <v>67</v>
      </c>
      <c r="E217" s="130">
        <v>7000000491</v>
      </c>
      <c r="F217" s="130"/>
      <c r="G217" s="130"/>
      <c r="H217" s="130"/>
      <c r="I217" s="132"/>
      <c r="J217" s="131">
        <f>J218</f>
        <v>640</v>
      </c>
      <c r="K217" s="153"/>
      <c r="L217" s="122"/>
      <c r="M217" s="154"/>
      <c r="N217" s="155"/>
      <c r="P217" s="148"/>
    </row>
    <row r="218" spans="1:16" s="147" customFormat="1" ht="27" customHeight="1">
      <c r="A218" s="43" t="s">
        <v>273</v>
      </c>
      <c r="B218" s="190" t="s">
        <v>226</v>
      </c>
      <c r="C218" s="14">
        <v>965</v>
      </c>
      <c r="D218" s="20" t="s">
        <v>67</v>
      </c>
      <c r="E218" s="19">
        <v>7000000491</v>
      </c>
      <c r="F218" s="15"/>
      <c r="G218" s="14"/>
      <c r="H218" s="14">
        <v>200</v>
      </c>
      <c r="I218" s="33"/>
      <c r="J218" s="8">
        <f>J219</f>
        <v>640</v>
      </c>
      <c r="K218" s="153"/>
      <c r="L218" s="122"/>
      <c r="M218" s="154"/>
      <c r="N218" s="155"/>
      <c r="P218" s="148"/>
    </row>
    <row r="219" spans="1:16" s="147" customFormat="1" ht="27" customHeight="1">
      <c r="A219" s="142" t="s">
        <v>274</v>
      </c>
      <c r="B219" s="197" t="s">
        <v>105</v>
      </c>
      <c r="C219" s="144">
        <v>965</v>
      </c>
      <c r="D219" s="145" t="s">
        <v>67</v>
      </c>
      <c r="E219" s="144">
        <v>7000000491</v>
      </c>
      <c r="F219" s="144"/>
      <c r="G219" s="144"/>
      <c r="H219" s="145" t="s">
        <v>97</v>
      </c>
      <c r="I219" s="152"/>
      <c r="J219" s="111">
        <v>640</v>
      </c>
      <c r="K219" s="153"/>
      <c r="L219" s="122"/>
      <c r="M219" s="154"/>
      <c r="N219" s="155"/>
      <c r="P219" s="148"/>
    </row>
    <row r="220" spans="1:13" ht="38.25">
      <c r="A220" s="85" t="s">
        <v>275</v>
      </c>
      <c r="B220" s="207" t="s">
        <v>230</v>
      </c>
      <c r="C220" s="82">
        <v>965</v>
      </c>
      <c r="D220" s="83" t="s">
        <v>67</v>
      </c>
      <c r="E220" s="130">
        <v>1200000511</v>
      </c>
      <c r="F220" s="130"/>
      <c r="G220" s="130"/>
      <c r="H220" s="130"/>
      <c r="I220" s="132"/>
      <c r="J220" s="131">
        <f>J221</f>
        <v>70</v>
      </c>
      <c r="K220" s="47"/>
      <c r="L220" s="122"/>
      <c r="M220" s="66"/>
    </row>
    <row r="221" spans="1:12" ht="23.25" customHeight="1">
      <c r="A221" s="43" t="s">
        <v>276</v>
      </c>
      <c r="B221" s="190" t="s">
        <v>226</v>
      </c>
      <c r="C221" s="14">
        <v>965</v>
      </c>
      <c r="D221" s="20" t="s">
        <v>67</v>
      </c>
      <c r="E221" s="19">
        <v>1200000511</v>
      </c>
      <c r="F221" s="15"/>
      <c r="G221" s="14"/>
      <c r="H221" s="14">
        <v>200</v>
      </c>
      <c r="I221" s="33"/>
      <c r="J221" s="8">
        <f>J222</f>
        <v>70</v>
      </c>
      <c r="K221" s="8"/>
      <c r="L221" s="116"/>
    </row>
    <row r="222" spans="1:13" ht="27" customHeight="1">
      <c r="A222" s="56" t="s">
        <v>277</v>
      </c>
      <c r="B222" s="190" t="s">
        <v>105</v>
      </c>
      <c r="C222" s="19">
        <v>965</v>
      </c>
      <c r="D222" s="20" t="s">
        <v>67</v>
      </c>
      <c r="E222" s="19">
        <v>1200000511</v>
      </c>
      <c r="F222" s="19"/>
      <c r="G222" s="19"/>
      <c r="H222" s="20" t="s">
        <v>97</v>
      </c>
      <c r="I222" s="36"/>
      <c r="J222" s="111">
        <v>70</v>
      </c>
      <c r="K222" s="47"/>
      <c r="L222" s="122"/>
      <c r="M222" s="66"/>
    </row>
    <row r="223" spans="1:13" ht="76.5" customHeight="1">
      <c r="A223" s="85" t="s">
        <v>278</v>
      </c>
      <c r="B223" s="93" t="s">
        <v>414</v>
      </c>
      <c r="C223" s="82">
        <v>965</v>
      </c>
      <c r="D223" s="83" t="s">
        <v>67</v>
      </c>
      <c r="E223" s="130">
        <v>1300000521</v>
      </c>
      <c r="F223" s="130"/>
      <c r="G223" s="130"/>
      <c r="H223" s="130"/>
      <c r="I223" s="132"/>
      <c r="J223" s="131">
        <f>J224</f>
        <v>1470</v>
      </c>
      <c r="K223" s="47"/>
      <c r="L223" s="122"/>
      <c r="M223" s="66"/>
    </row>
    <row r="224" spans="1:12" ht="25.5" customHeight="1">
      <c r="A224" s="43" t="s">
        <v>279</v>
      </c>
      <c r="B224" s="190" t="s">
        <v>226</v>
      </c>
      <c r="C224" s="14">
        <v>965</v>
      </c>
      <c r="D224" s="20" t="s">
        <v>67</v>
      </c>
      <c r="E224" s="19">
        <v>1300000521</v>
      </c>
      <c r="F224" s="15"/>
      <c r="G224" s="14"/>
      <c r="H224" s="14">
        <v>200</v>
      </c>
      <c r="I224" s="33"/>
      <c r="J224" s="8">
        <f>J225</f>
        <v>1470</v>
      </c>
      <c r="K224" s="8"/>
      <c r="L224" s="116"/>
    </row>
    <row r="225" spans="1:13" ht="27.75" customHeight="1">
      <c r="A225" s="56" t="s">
        <v>280</v>
      </c>
      <c r="B225" s="190" t="s">
        <v>105</v>
      </c>
      <c r="C225" s="19">
        <v>965</v>
      </c>
      <c r="D225" s="20" t="s">
        <v>67</v>
      </c>
      <c r="E225" s="19">
        <v>1300000521</v>
      </c>
      <c r="F225" s="19"/>
      <c r="G225" s="19"/>
      <c r="H225" s="20" t="s">
        <v>97</v>
      </c>
      <c r="I225" s="36"/>
      <c r="J225" s="111">
        <v>1470</v>
      </c>
      <c r="K225" s="47"/>
      <c r="L225" s="122"/>
      <c r="M225" s="66"/>
    </row>
    <row r="226" spans="1:13" ht="63.75">
      <c r="A226" s="85" t="s">
        <v>281</v>
      </c>
      <c r="B226" s="207" t="s">
        <v>218</v>
      </c>
      <c r="C226" s="82">
        <v>965</v>
      </c>
      <c r="D226" s="83" t="s">
        <v>67</v>
      </c>
      <c r="E226" s="130">
        <v>1400000531</v>
      </c>
      <c r="F226" s="130"/>
      <c r="G226" s="130"/>
      <c r="H226" s="130"/>
      <c r="I226" s="132"/>
      <c r="J226" s="131">
        <f>J227</f>
        <v>345</v>
      </c>
      <c r="K226" s="47"/>
      <c r="L226" s="122"/>
      <c r="M226" s="66"/>
    </row>
    <row r="227" spans="1:12" ht="26.25" customHeight="1">
      <c r="A227" s="43" t="s">
        <v>282</v>
      </c>
      <c r="B227" s="190" t="s">
        <v>226</v>
      </c>
      <c r="C227" s="14">
        <v>965</v>
      </c>
      <c r="D227" s="20" t="s">
        <v>67</v>
      </c>
      <c r="E227" s="19">
        <v>1400000531</v>
      </c>
      <c r="F227" s="15"/>
      <c r="G227" s="14"/>
      <c r="H227" s="14">
        <v>200</v>
      </c>
      <c r="I227" s="33"/>
      <c r="J227" s="8">
        <f>J228</f>
        <v>345</v>
      </c>
      <c r="K227" s="8"/>
      <c r="L227" s="116"/>
    </row>
    <row r="228" spans="1:13" ht="28.5" customHeight="1">
      <c r="A228" s="56" t="s">
        <v>283</v>
      </c>
      <c r="B228" s="190" t="s">
        <v>105</v>
      </c>
      <c r="C228" s="19">
        <v>965</v>
      </c>
      <c r="D228" s="20" t="s">
        <v>67</v>
      </c>
      <c r="E228" s="19">
        <v>1400000531</v>
      </c>
      <c r="F228" s="19"/>
      <c r="G228" s="19"/>
      <c r="H228" s="20" t="s">
        <v>97</v>
      </c>
      <c r="I228" s="36"/>
      <c r="J228" s="111">
        <v>345</v>
      </c>
      <c r="K228" s="47"/>
      <c r="L228" s="122"/>
      <c r="M228" s="66"/>
    </row>
    <row r="229" spans="1:13" ht="84" customHeight="1">
      <c r="A229" s="85" t="s">
        <v>284</v>
      </c>
      <c r="B229" s="93" t="s">
        <v>413</v>
      </c>
      <c r="C229" s="82">
        <v>965</v>
      </c>
      <c r="D229" s="83" t="s">
        <v>67</v>
      </c>
      <c r="E229" s="130">
        <v>1500000562</v>
      </c>
      <c r="F229" s="130"/>
      <c r="G229" s="130"/>
      <c r="H229" s="130"/>
      <c r="I229" s="131"/>
      <c r="J229" s="131">
        <f>J230</f>
        <v>945</v>
      </c>
      <c r="K229" s="46"/>
      <c r="L229" s="122"/>
      <c r="M229" s="66"/>
    </row>
    <row r="230" spans="1:12" ht="28.5" customHeight="1">
      <c r="A230" s="43" t="s">
        <v>285</v>
      </c>
      <c r="B230" s="190" t="s">
        <v>226</v>
      </c>
      <c r="C230" s="14">
        <v>965</v>
      </c>
      <c r="D230" s="20" t="s">
        <v>67</v>
      </c>
      <c r="E230" s="19">
        <v>1500000562</v>
      </c>
      <c r="F230" s="15"/>
      <c r="G230" s="14"/>
      <c r="H230" s="14">
        <v>200</v>
      </c>
      <c r="I230" s="33"/>
      <c r="J230" s="8">
        <f>J231</f>
        <v>945</v>
      </c>
      <c r="K230" s="8"/>
      <c r="L230" s="116"/>
    </row>
    <row r="231" spans="1:13" ht="26.25" customHeight="1">
      <c r="A231" s="56" t="s">
        <v>286</v>
      </c>
      <c r="B231" s="190" t="s">
        <v>105</v>
      </c>
      <c r="C231" s="19">
        <v>965</v>
      </c>
      <c r="D231" s="20" t="s">
        <v>67</v>
      </c>
      <c r="E231" s="19">
        <v>1500000562</v>
      </c>
      <c r="F231" s="19">
        <v>447</v>
      </c>
      <c r="G231" s="19">
        <v>290</v>
      </c>
      <c r="H231" s="20" t="s">
        <v>97</v>
      </c>
      <c r="I231" s="33"/>
      <c r="J231" s="109">
        <v>945</v>
      </c>
      <c r="K231" s="47"/>
      <c r="L231" s="122"/>
      <c r="M231" s="66">
        <v>-16.5</v>
      </c>
    </row>
    <row r="232" spans="1:16" s="44" customFormat="1" ht="17.25" customHeight="1">
      <c r="A232" s="103" t="s">
        <v>85</v>
      </c>
      <c r="B232" s="194" t="s">
        <v>126</v>
      </c>
      <c r="C232" s="73">
        <v>965</v>
      </c>
      <c r="D232" s="74" t="s">
        <v>127</v>
      </c>
      <c r="E232" s="73"/>
      <c r="F232" s="73"/>
      <c r="G232" s="73"/>
      <c r="H232" s="73"/>
      <c r="I232" s="104"/>
      <c r="J232" s="75">
        <f>J233</f>
        <v>32845</v>
      </c>
      <c r="K232" s="45">
        <f>K233</f>
        <v>0</v>
      </c>
      <c r="L232" s="120"/>
      <c r="M232" s="64"/>
      <c r="P232" s="129"/>
    </row>
    <row r="233" spans="1:16" s="35" customFormat="1" ht="18" customHeight="1">
      <c r="A233" s="80" t="s">
        <v>162</v>
      </c>
      <c r="B233" s="195" t="s">
        <v>49</v>
      </c>
      <c r="C233" s="77">
        <v>965</v>
      </c>
      <c r="D233" s="78" t="s">
        <v>50</v>
      </c>
      <c r="E233" s="77"/>
      <c r="F233" s="77"/>
      <c r="G233" s="77"/>
      <c r="H233" s="77"/>
      <c r="I233" s="91"/>
      <c r="J233" s="91">
        <f>J234+J237</f>
        <v>32845</v>
      </c>
      <c r="K233" s="13"/>
      <c r="L233" s="118"/>
      <c r="M233" s="63"/>
      <c r="P233" s="126"/>
    </row>
    <row r="234" spans="1:12" ht="55.5" customHeight="1">
      <c r="A234" s="87" t="s">
        <v>163</v>
      </c>
      <c r="B234" s="93" t="s">
        <v>233</v>
      </c>
      <c r="C234" s="82">
        <v>965</v>
      </c>
      <c r="D234" s="83" t="s">
        <v>50</v>
      </c>
      <c r="E234" s="130">
        <v>1600000201</v>
      </c>
      <c r="F234" s="130"/>
      <c r="G234" s="130"/>
      <c r="H234" s="130"/>
      <c r="I234" s="131"/>
      <c r="J234" s="131">
        <f>J235</f>
        <v>17770</v>
      </c>
      <c r="K234" s="25"/>
      <c r="L234" s="116"/>
    </row>
    <row r="235" spans="1:12" ht="24.75" customHeight="1">
      <c r="A235" s="43" t="s">
        <v>164</v>
      </c>
      <c r="B235" s="190" t="s">
        <v>226</v>
      </c>
      <c r="C235" s="14">
        <v>965</v>
      </c>
      <c r="D235" s="20" t="s">
        <v>50</v>
      </c>
      <c r="E235" s="19">
        <v>1600000201</v>
      </c>
      <c r="F235" s="15"/>
      <c r="G235" s="14"/>
      <c r="H235" s="14">
        <v>200</v>
      </c>
      <c r="I235" s="33"/>
      <c r="J235" s="8">
        <f>J236</f>
        <v>17770</v>
      </c>
      <c r="K235" s="8"/>
      <c r="L235" s="116"/>
    </row>
    <row r="236" spans="1:16" ht="33.75" customHeight="1">
      <c r="A236" s="56" t="s">
        <v>165</v>
      </c>
      <c r="B236" s="190" t="s">
        <v>105</v>
      </c>
      <c r="C236" s="19">
        <v>965</v>
      </c>
      <c r="D236" s="20" t="s">
        <v>50</v>
      </c>
      <c r="E236" s="19">
        <v>1600000201</v>
      </c>
      <c r="F236" s="19">
        <v>453</v>
      </c>
      <c r="G236" s="19">
        <v>290</v>
      </c>
      <c r="H236" s="20" t="s">
        <v>97</v>
      </c>
      <c r="I236" s="33"/>
      <c r="J236" s="109">
        <v>17770</v>
      </c>
      <c r="K236" s="8"/>
      <c r="L236" s="116"/>
      <c r="M236" s="62">
        <v>-735.7</v>
      </c>
      <c r="P236" s="37" t="s">
        <v>239</v>
      </c>
    </row>
    <row r="237" spans="1:13" ht="39" customHeight="1">
      <c r="A237" s="85" t="s">
        <v>287</v>
      </c>
      <c r="B237" s="93" t="s">
        <v>219</v>
      </c>
      <c r="C237" s="82">
        <v>965</v>
      </c>
      <c r="D237" s="83" t="s">
        <v>50</v>
      </c>
      <c r="E237" s="130">
        <v>1700000561</v>
      </c>
      <c r="F237" s="130"/>
      <c r="G237" s="130"/>
      <c r="H237" s="130"/>
      <c r="I237" s="131"/>
      <c r="J237" s="131">
        <f>J238</f>
        <v>15075</v>
      </c>
      <c r="K237" s="46"/>
      <c r="L237" s="122"/>
      <c r="M237" s="66"/>
    </row>
    <row r="238" spans="1:12" ht="24.75" customHeight="1">
      <c r="A238" s="43" t="s">
        <v>288</v>
      </c>
      <c r="B238" s="190" t="s">
        <v>226</v>
      </c>
      <c r="C238" s="14">
        <v>965</v>
      </c>
      <c r="D238" s="20" t="s">
        <v>50</v>
      </c>
      <c r="E238" s="19">
        <v>1700000561</v>
      </c>
      <c r="F238" s="15"/>
      <c r="G238" s="14"/>
      <c r="H238" s="14">
        <v>200</v>
      </c>
      <c r="I238" s="33"/>
      <c r="J238" s="8">
        <f>J239</f>
        <v>15075</v>
      </c>
      <c r="K238" s="8"/>
      <c r="L238" s="116"/>
    </row>
    <row r="239" spans="1:16" ht="26.25" customHeight="1">
      <c r="A239" s="56" t="s">
        <v>289</v>
      </c>
      <c r="B239" s="190" t="s">
        <v>105</v>
      </c>
      <c r="C239" s="19">
        <v>965</v>
      </c>
      <c r="D239" s="20" t="s">
        <v>50</v>
      </c>
      <c r="E239" s="19">
        <v>1700000561</v>
      </c>
      <c r="F239" s="19">
        <v>447</v>
      </c>
      <c r="G239" s="19">
        <v>290</v>
      </c>
      <c r="H239" s="20" t="s">
        <v>97</v>
      </c>
      <c r="I239" s="33"/>
      <c r="J239" s="109">
        <v>15075</v>
      </c>
      <c r="K239" s="47"/>
      <c r="L239" s="122"/>
      <c r="M239" s="66">
        <v>793.2</v>
      </c>
      <c r="P239" s="37">
        <f>-2.8-260+32</f>
        <v>-230.8</v>
      </c>
    </row>
    <row r="240" spans="1:16" s="44" customFormat="1" ht="17.25" customHeight="1">
      <c r="A240" s="103" t="s">
        <v>86</v>
      </c>
      <c r="B240" s="194" t="s">
        <v>128</v>
      </c>
      <c r="C240" s="73">
        <v>965</v>
      </c>
      <c r="D240" s="74" t="s">
        <v>129</v>
      </c>
      <c r="E240" s="73"/>
      <c r="F240" s="73"/>
      <c r="G240" s="73"/>
      <c r="H240" s="73"/>
      <c r="I240" s="104"/>
      <c r="J240" s="75">
        <f>J241+J249+J245</f>
        <v>50511</v>
      </c>
      <c r="K240" s="45">
        <f>K241</f>
        <v>0</v>
      </c>
      <c r="L240" s="120"/>
      <c r="M240" s="64"/>
      <c r="P240" s="129"/>
    </row>
    <row r="241" spans="1:12" ht="15" customHeight="1">
      <c r="A241" s="92" t="s">
        <v>166</v>
      </c>
      <c r="B241" s="195" t="s">
        <v>229</v>
      </c>
      <c r="C241" s="77">
        <v>965</v>
      </c>
      <c r="D241" s="78" t="s">
        <v>228</v>
      </c>
      <c r="E241" s="78"/>
      <c r="F241" s="90"/>
      <c r="G241" s="77"/>
      <c r="H241" s="91"/>
      <c r="I241" s="99"/>
      <c r="J241" s="99">
        <f>J242</f>
        <v>1492.1</v>
      </c>
      <c r="K241" s="28"/>
      <c r="L241" s="116"/>
    </row>
    <row r="242" spans="1:12" ht="39.75" customHeight="1">
      <c r="A242" s="81" t="s">
        <v>167</v>
      </c>
      <c r="B242" s="93" t="s">
        <v>225</v>
      </c>
      <c r="C242" s="106">
        <v>965</v>
      </c>
      <c r="D242" s="83" t="s">
        <v>228</v>
      </c>
      <c r="E242" s="83" t="s">
        <v>409</v>
      </c>
      <c r="F242" s="82"/>
      <c r="G242" s="106"/>
      <c r="H242" s="102"/>
      <c r="I242" s="107"/>
      <c r="J242" s="107">
        <f>J244</f>
        <v>1492.1</v>
      </c>
      <c r="K242" s="25"/>
      <c r="L242" s="116"/>
    </row>
    <row r="243" spans="1:12" ht="17.25" customHeight="1">
      <c r="A243" s="43" t="s">
        <v>168</v>
      </c>
      <c r="B243" s="190" t="s">
        <v>130</v>
      </c>
      <c r="C243" s="14">
        <v>965</v>
      </c>
      <c r="D243" s="20" t="s">
        <v>228</v>
      </c>
      <c r="E243" s="20" t="s">
        <v>409</v>
      </c>
      <c r="F243" s="15"/>
      <c r="G243" s="14"/>
      <c r="H243" s="14">
        <v>300</v>
      </c>
      <c r="I243" s="33"/>
      <c r="J243" s="8">
        <f>J244</f>
        <v>1492.1</v>
      </c>
      <c r="K243" s="25"/>
      <c r="L243" s="116"/>
    </row>
    <row r="244" spans="1:18" ht="17.25" customHeight="1">
      <c r="A244" s="55" t="s">
        <v>169</v>
      </c>
      <c r="B244" s="21" t="s">
        <v>99</v>
      </c>
      <c r="C244" s="14">
        <v>965</v>
      </c>
      <c r="D244" s="15" t="s">
        <v>228</v>
      </c>
      <c r="E244" s="15" t="s">
        <v>409</v>
      </c>
      <c r="F244" s="14"/>
      <c r="G244" s="14"/>
      <c r="H244" s="14">
        <v>310</v>
      </c>
      <c r="I244" s="31"/>
      <c r="J244" s="25">
        <v>1492.1</v>
      </c>
      <c r="K244" s="25"/>
      <c r="L244" s="116"/>
      <c r="P244" s="37">
        <v>28.1</v>
      </c>
      <c r="R244" s="165"/>
    </row>
    <row r="245" spans="1:12" ht="15" customHeight="1">
      <c r="A245" s="92" t="s">
        <v>290</v>
      </c>
      <c r="B245" s="195" t="s">
        <v>255</v>
      </c>
      <c r="C245" s="77">
        <v>965</v>
      </c>
      <c r="D245" s="78" t="s">
        <v>253</v>
      </c>
      <c r="E245" s="78"/>
      <c r="F245" s="90"/>
      <c r="G245" s="77"/>
      <c r="H245" s="91"/>
      <c r="I245" s="99"/>
      <c r="J245" s="99">
        <f>J250+J246</f>
        <v>2306.9</v>
      </c>
      <c r="K245" s="28"/>
      <c r="L245" s="116"/>
    </row>
    <row r="246" spans="1:12" ht="42" customHeight="1">
      <c r="A246" s="81" t="s">
        <v>291</v>
      </c>
      <c r="B246" s="93" t="s">
        <v>78</v>
      </c>
      <c r="C246" s="106">
        <v>965</v>
      </c>
      <c r="D246" s="83" t="s">
        <v>253</v>
      </c>
      <c r="E246" s="83" t="s">
        <v>408</v>
      </c>
      <c r="F246" s="82"/>
      <c r="G246" s="106"/>
      <c r="H246" s="102"/>
      <c r="I246" s="107"/>
      <c r="J246" s="107">
        <f>J248</f>
        <v>2306.9</v>
      </c>
      <c r="K246" s="28"/>
      <c r="L246" s="116"/>
    </row>
    <row r="247" spans="1:12" ht="17.25" customHeight="1">
      <c r="A247" s="43" t="s">
        <v>292</v>
      </c>
      <c r="B247" s="190" t="s">
        <v>254</v>
      </c>
      <c r="C247" s="14">
        <v>965</v>
      </c>
      <c r="D247" s="20" t="s">
        <v>253</v>
      </c>
      <c r="E247" s="20" t="s">
        <v>408</v>
      </c>
      <c r="F247" s="15"/>
      <c r="G247" s="14"/>
      <c r="H247" s="14">
        <v>300</v>
      </c>
      <c r="I247" s="33"/>
      <c r="J247" s="8">
        <f>J248</f>
        <v>2306.9</v>
      </c>
      <c r="K247" s="8"/>
      <c r="L247" s="116"/>
    </row>
    <row r="248" spans="1:12" ht="17.25" customHeight="1">
      <c r="A248" s="55" t="s">
        <v>293</v>
      </c>
      <c r="B248" s="21" t="s">
        <v>99</v>
      </c>
      <c r="C248" s="14">
        <v>965</v>
      </c>
      <c r="D248" s="15" t="s">
        <v>253</v>
      </c>
      <c r="E248" s="15" t="s">
        <v>408</v>
      </c>
      <c r="F248" s="14"/>
      <c r="G248" s="14"/>
      <c r="H248" s="14">
        <v>310</v>
      </c>
      <c r="I248" s="31"/>
      <c r="J248" s="111">
        <v>2306.9</v>
      </c>
      <c r="K248" s="25"/>
      <c r="L248" s="116"/>
    </row>
    <row r="249" spans="1:12" ht="15" customHeight="1">
      <c r="A249" s="92" t="s">
        <v>294</v>
      </c>
      <c r="B249" s="195" t="s">
        <v>62</v>
      </c>
      <c r="C249" s="77">
        <v>965</v>
      </c>
      <c r="D249" s="78">
        <v>1004</v>
      </c>
      <c r="E249" s="78"/>
      <c r="F249" s="90"/>
      <c r="G249" s="77"/>
      <c r="H249" s="91"/>
      <c r="I249" s="99"/>
      <c r="J249" s="99">
        <f>J252+J258</f>
        <v>46712</v>
      </c>
      <c r="K249" s="28"/>
      <c r="L249" s="116"/>
    </row>
    <row r="250" spans="1:12" ht="21" customHeight="1" hidden="1">
      <c r="A250" s="43"/>
      <c r="B250" s="190" t="s">
        <v>75</v>
      </c>
      <c r="C250" s="14">
        <v>965</v>
      </c>
      <c r="D250" s="15" t="s">
        <v>54</v>
      </c>
      <c r="E250" s="15" t="s">
        <v>94</v>
      </c>
      <c r="F250" s="15" t="s">
        <v>23</v>
      </c>
      <c r="G250" s="14">
        <v>210</v>
      </c>
      <c r="H250" s="14">
        <v>242</v>
      </c>
      <c r="I250" s="33"/>
      <c r="J250" s="8"/>
      <c r="K250" s="8"/>
      <c r="L250" s="116"/>
    </row>
    <row r="251" spans="1:12" ht="16.5" customHeight="1" hidden="1">
      <c r="A251" s="43"/>
      <c r="B251" s="190" t="s">
        <v>89</v>
      </c>
      <c r="C251" s="14">
        <v>965</v>
      </c>
      <c r="D251" s="15" t="s">
        <v>54</v>
      </c>
      <c r="E251" s="15" t="s">
        <v>94</v>
      </c>
      <c r="F251" s="15" t="s">
        <v>23</v>
      </c>
      <c r="G251" s="14">
        <v>210</v>
      </c>
      <c r="H251" s="14">
        <v>244</v>
      </c>
      <c r="I251" s="33"/>
      <c r="J251" s="8"/>
      <c r="K251" s="8"/>
      <c r="L251" s="116"/>
    </row>
    <row r="252" spans="1:19" ht="55.5" customHeight="1">
      <c r="A252" s="81" t="s">
        <v>295</v>
      </c>
      <c r="B252" s="93" t="s">
        <v>195</v>
      </c>
      <c r="C252" s="82">
        <v>965</v>
      </c>
      <c r="D252" s="83">
        <v>1004</v>
      </c>
      <c r="E252" s="83" t="s">
        <v>406</v>
      </c>
      <c r="F252" s="82"/>
      <c r="G252" s="82"/>
      <c r="H252" s="84"/>
      <c r="I252" s="86"/>
      <c r="J252" s="86">
        <f>J254</f>
        <v>32733.6</v>
      </c>
      <c r="K252" s="41"/>
      <c r="L252" s="116"/>
      <c r="S252" s="165"/>
    </row>
    <row r="253" spans="1:12" ht="17.25" customHeight="1" hidden="1">
      <c r="A253" s="55"/>
      <c r="B253" s="21"/>
      <c r="C253" s="19">
        <v>965</v>
      </c>
      <c r="D253" s="20"/>
      <c r="E253" s="20"/>
      <c r="F253" s="19">
        <v>755</v>
      </c>
      <c r="G253" s="19">
        <v>260</v>
      </c>
      <c r="H253" s="25"/>
      <c r="I253" s="33"/>
      <c r="J253" s="8"/>
      <c r="K253" s="8"/>
      <c r="L253" s="116"/>
    </row>
    <row r="254" spans="1:12" ht="17.25" customHeight="1">
      <c r="A254" s="43" t="s">
        <v>296</v>
      </c>
      <c r="B254" s="190" t="s">
        <v>130</v>
      </c>
      <c r="C254" s="14">
        <v>965</v>
      </c>
      <c r="D254" s="20" t="s">
        <v>54</v>
      </c>
      <c r="E254" s="20" t="s">
        <v>406</v>
      </c>
      <c r="F254" s="15"/>
      <c r="G254" s="14"/>
      <c r="H254" s="14">
        <v>300</v>
      </c>
      <c r="I254" s="33"/>
      <c r="J254" s="8">
        <f>J255</f>
        <v>32733.6</v>
      </c>
      <c r="K254" s="8"/>
      <c r="L254" s="116"/>
    </row>
    <row r="255" spans="1:16" s="34" customFormat="1" ht="15.75" customHeight="1">
      <c r="A255" s="49" t="s">
        <v>297</v>
      </c>
      <c r="B255" s="21" t="s">
        <v>99</v>
      </c>
      <c r="C255" s="19">
        <v>965</v>
      </c>
      <c r="D255" s="20">
        <v>1004</v>
      </c>
      <c r="E255" s="20" t="s">
        <v>406</v>
      </c>
      <c r="F255" s="19">
        <v>755</v>
      </c>
      <c r="G255" s="19">
        <v>262</v>
      </c>
      <c r="H255" s="26">
        <v>310</v>
      </c>
      <c r="I255" s="8"/>
      <c r="J255" s="109">
        <v>32733.6</v>
      </c>
      <c r="K255" s="8"/>
      <c r="L255" s="116"/>
      <c r="M255" s="62"/>
      <c r="P255" s="127"/>
    </row>
    <row r="256" spans="1:12" ht="17.25" customHeight="1" hidden="1">
      <c r="A256" s="55"/>
      <c r="B256" s="21" t="s">
        <v>52</v>
      </c>
      <c r="C256" s="19">
        <v>965</v>
      </c>
      <c r="D256" s="20" t="s">
        <v>54</v>
      </c>
      <c r="E256" s="20" t="s">
        <v>53</v>
      </c>
      <c r="F256" s="19"/>
      <c r="G256" s="19"/>
      <c r="H256" s="26"/>
      <c r="I256" s="33"/>
      <c r="J256" s="8"/>
      <c r="K256" s="8"/>
      <c r="L256" s="116"/>
    </row>
    <row r="257" spans="1:12" ht="15" customHeight="1" hidden="1">
      <c r="A257" s="55"/>
      <c r="B257" s="21" t="s">
        <v>19</v>
      </c>
      <c r="C257" s="19">
        <v>965</v>
      </c>
      <c r="D257" s="20" t="s">
        <v>54</v>
      </c>
      <c r="E257" s="20" t="s">
        <v>53</v>
      </c>
      <c r="F257" s="19"/>
      <c r="G257" s="19"/>
      <c r="H257" s="26">
        <v>500</v>
      </c>
      <c r="I257" s="33"/>
      <c r="J257" s="8"/>
      <c r="K257" s="8"/>
      <c r="L257" s="116"/>
    </row>
    <row r="258" spans="1:12" ht="54" customHeight="1">
      <c r="A258" s="81" t="s">
        <v>298</v>
      </c>
      <c r="B258" s="93" t="s">
        <v>196</v>
      </c>
      <c r="C258" s="82">
        <v>965</v>
      </c>
      <c r="D258" s="83">
        <v>1004</v>
      </c>
      <c r="E258" s="83" t="s">
        <v>407</v>
      </c>
      <c r="F258" s="82"/>
      <c r="G258" s="82"/>
      <c r="H258" s="84"/>
      <c r="I258" s="86"/>
      <c r="J258" s="86">
        <f>J259</f>
        <v>13978.4</v>
      </c>
      <c r="K258" s="41"/>
      <c r="L258" s="116"/>
    </row>
    <row r="259" spans="1:12" ht="17.25" customHeight="1">
      <c r="A259" s="43" t="s">
        <v>299</v>
      </c>
      <c r="B259" s="190" t="s">
        <v>130</v>
      </c>
      <c r="C259" s="14">
        <v>965</v>
      </c>
      <c r="D259" s="20" t="s">
        <v>54</v>
      </c>
      <c r="E259" s="20" t="s">
        <v>407</v>
      </c>
      <c r="F259" s="15"/>
      <c r="G259" s="14"/>
      <c r="H259" s="14">
        <v>300</v>
      </c>
      <c r="I259" s="33"/>
      <c r="J259" s="8">
        <f>J260</f>
        <v>13978.4</v>
      </c>
      <c r="K259" s="8"/>
      <c r="L259" s="116"/>
    </row>
    <row r="260" spans="1:16" s="34" customFormat="1" ht="21.75" customHeight="1">
      <c r="A260" s="49" t="s">
        <v>300</v>
      </c>
      <c r="B260" s="21" t="s">
        <v>227</v>
      </c>
      <c r="C260" s="19">
        <v>965</v>
      </c>
      <c r="D260" s="20">
        <v>1004</v>
      </c>
      <c r="E260" s="20" t="s">
        <v>407</v>
      </c>
      <c r="F260" s="19">
        <v>482</v>
      </c>
      <c r="G260" s="19">
        <v>220</v>
      </c>
      <c r="H260" s="26">
        <v>320</v>
      </c>
      <c r="I260" s="8"/>
      <c r="J260" s="109">
        <v>13978.4</v>
      </c>
      <c r="K260" s="8"/>
      <c r="L260" s="116"/>
      <c r="M260" s="62"/>
      <c r="P260" s="127"/>
    </row>
    <row r="261" spans="1:16" s="44" customFormat="1" ht="17.25" customHeight="1">
      <c r="A261" s="103" t="s">
        <v>301</v>
      </c>
      <c r="B261" s="194" t="s">
        <v>131</v>
      </c>
      <c r="C261" s="73">
        <v>965</v>
      </c>
      <c r="D261" s="74" t="s">
        <v>132</v>
      </c>
      <c r="E261" s="73"/>
      <c r="F261" s="73"/>
      <c r="G261" s="73"/>
      <c r="H261" s="73"/>
      <c r="I261" s="104"/>
      <c r="J261" s="75">
        <f>J262+J266</f>
        <v>1960</v>
      </c>
      <c r="K261" s="45">
        <f>K262</f>
        <v>0</v>
      </c>
      <c r="L261" s="120"/>
      <c r="M261" s="64"/>
      <c r="P261" s="129"/>
    </row>
    <row r="262" spans="1:16" s="35" customFormat="1" ht="15.75" customHeight="1">
      <c r="A262" s="92" t="s">
        <v>170</v>
      </c>
      <c r="B262" s="195" t="s">
        <v>179</v>
      </c>
      <c r="C262" s="77">
        <v>965</v>
      </c>
      <c r="D262" s="77">
        <v>1101</v>
      </c>
      <c r="E262" s="77"/>
      <c r="F262" s="77"/>
      <c r="G262" s="77"/>
      <c r="H262" s="91"/>
      <c r="I262" s="99"/>
      <c r="J262" s="99">
        <f>J263</f>
        <v>1010</v>
      </c>
      <c r="K262" s="18"/>
      <c r="L262" s="118"/>
      <c r="M262" s="63"/>
      <c r="P262" s="126"/>
    </row>
    <row r="263" spans="1:12" ht="26.25" customHeight="1">
      <c r="A263" s="81" t="s">
        <v>171</v>
      </c>
      <c r="B263" s="207" t="s">
        <v>310</v>
      </c>
      <c r="C263" s="82">
        <v>965</v>
      </c>
      <c r="D263" s="82">
        <v>1101</v>
      </c>
      <c r="E263" s="82">
        <v>1800000242</v>
      </c>
      <c r="F263" s="82"/>
      <c r="G263" s="82"/>
      <c r="H263" s="84"/>
      <c r="I263" s="86"/>
      <c r="J263" s="86">
        <f>J264</f>
        <v>1010</v>
      </c>
      <c r="K263" s="40"/>
      <c r="L263" s="116"/>
    </row>
    <row r="264" spans="1:12" ht="17.25" customHeight="1">
      <c r="A264" s="43" t="s">
        <v>172</v>
      </c>
      <c r="B264" s="190" t="s">
        <v>226</v>
      </c>
      <c r="C264" s="14">
        <v>965</v>
      </c>
      <c r="D264" s="20" t="s">
        <v>180</v>
      </c>
      <c r="E264" s="20" t="s">
        <v>392</v>
      </c>
      <c r="F264" s="15"/>
      <c r="G264" s="14"/>
      <c r="H264" s="14">
        <v>200</v>
      </c>
      <c r="I264" s="33"/>
      <c r="J264" s="8">
        <f>J265</f>
        <v>1010</v>
      </c>
      <c r="K264" s="8"/>
      <c r="L264" s="116"/>
    </row>
    <row r="265" spans="1:12" ht="25.5" customHeight="1">
      <c r="A265" s="55" t="s">
        <v>173</v>
      </c>
      <c r="B265" s="190" t="s">
        <v>105</v>
      </c>
      <c r="C265" s="14">
        <v>965</v>
      </c>
      <c r="D265" s="14">
        <v>1101</v>
      </c>
      <c r="E265" s="14">
        <v>1800000242</v>
      </c>
      <c r="F265" s="14"/>
      <c r="G265" s="14"/>
      <c r="H265" s="20" t="s">
        <v>97</v>
      </c>
      <c r="I265" s="33"/>
      <c r="J265" s="109">
        <v>1010</v>
      </c>
      <c r="K265" s="40"/>
      <c r="L265" s="116"/>
    </row>
    <row r="266" spans="1:16" s="35" customFormat="1" ht="15.75" customHeight="1">
      <c r="A266" s="92" t="s">
        <v>312</v>
      </c>
      <c r="B266" s="195" t="s">
        <v>63</v>
      </c>
      <c r="C266" s="77">
        <v>965</v>
      </c>
      <c r="D266" s="77">
        <v>1102</v>
      </c>
      <c r="E266" s="77"/>
      <c r="F266" s="77"/>
      <c r="G266" s="77"/>
      <c r="H266" s="91"/>
      <c r="I266" s="99"/>
      <c r="J266" s="99">
        <f>J267</f>
        <v>950</v>
      </c>
      <c r="K266" s="18"/>
      <c r="L266" s="118"/>
      <c r="M266" s="63"/>
      <c r="P266" s="126"/>
    </row>
    <row r="267" spans="1:12" ht="26.25" customHeight="1">
      <c r="A267" s="81" t="s">
        <v>307</v>
      </c>
      <c r="B267" s="207" t="s">
        <v>311</v>
      </c>
      <c r="C267" s="82">
        <v>965</v>
      </c>
      <c r="D267" s="82">
        <v>1102</v>
      </c>
      <c r="E267" s="130">
        <v>1800000241</v>
      </c>
      <c r="F267" s="130"/>
      <c r="G267" s="130"/>
      <c r="H267" s="131"/>
      <c r="I267" s="133"/>
      <c r="J267" s="133">
        <f>J268</f>
        <v>950</v>
      </c>
      <c r="K267" s="40"/>
      <c r="L267" s="116"/>
    </row>
    <row r="268" spans="1:12" ht="27.75" customHeight="1">
      <c r="A268" s="43" t="s">
        <v>308</v>
      </c>
      <c r="B268" s="190" t="s">
        <v>226</v>
      </c>
      <c r="C268" s="14">
        <v>965</v>
      </c>
      <c r="D268" s="20" t="s">
        <v>133</v>
      </c>
      <c r="E268" s="20" t="s">
        <v>393</v>
      </c>
      <c r="F268" s="15"/>
      <c r="G268" s="14"/>
      <c r="H268" s="14">
        <v>200</v>
      </c>
      <c r="I268" s="33"/>
      <c r="J268" s="8">
        <f>J269</f>
        <v>950</v>
      </c>
      <c r="K268" s="8"/>
      <c r="L268" s="116"/>
    </row>
    <row r="269" spans="1:12" ht="25.5" customHeight="1">
      <c r="A269" s="55" t="s">
        <v>309</v>
      </c>
      <c r="B269" s="190" t="s">
        <v>105</v>
      </c>
      <c r="C269" s="14">
        <v>965</v>
      </c>
      <c r="D269" s="14">
        <v>1102</v>
      </c>
      <c r="E269" s="14">
        <v>1800000241</v>
      </c>
      <c r="F269" s="14"/>
      <c r="G269" s="14"/>
      <c r="H269" s="20" t="s">
        <v>97</v>
      </c>
      <c r="I269" s="33"/>
      <c r="J269" s="109">
        <v>950</v>
      </c>
      <c r="K269" s="40"/>
      <c r="L269" s="116"/>
    </row>
    <row r="270" spans="1:16" s="44" customFormat="1" ht="17.25" customHeight="1">
      <c r="A270" s="103" t="s">
        <v>302</v>
      </c>
      <c r="B270" s="194" t="s">
        <v>134</v>
      </c>
      <c r="C270" s="73">
        <v>965</v>
      </c>
      <c r="D270" s="74" t="s">
        <v>135</v>
      </c>
      <c r="E270" s="73"/>
      <c r="F270" s="73"/>
      <c r="G270" s="73"/>
      <c r="H270" s="73"/>
      <c r="I270" s="104"/>
      <c r="J270" s="75">
        <f>J271</f>
        <v>4300</v>
      </c>
      <c r="K270" s="45">
        <f>K271</f>
        <v>0</v>
      </c>
      <c r="L270" s="120"/>
      <c r="M270" s="64"/>
      <c r="P270" s="129"/>
    </row>
    <row r="271" spans="1:13" ht="14.25" customHeight="1">
      <c r="A271" s="92" t="s">
        <v>303</v>
      </c>
      <c r="B271" s="195" t="s">
        <v>51</v>
      </c>
      <c r="C271" s="77">
        <v>965</v>
      </c>
      <c r="D271" s="78" t="s">
        <v>64</v>
      </c>
      <c r="E271" s="78"/>
      <c r="F271" s="77"/>
      <c r="G271" s="77"/>
      <c r="H271" s="77"/>
      <c r="I271" s="99"/>
      <c r="J271" s="99">
        <f>J272+J275</f>
        <v>4300</v>
      </c>
      <c r="K271" s="40"/>
      <c r="L271" s="116"/>
      <c r="M271" s="3"/>
    </row>
    <row r="272" spans="1:13" ht="25.5" hidden="1">
      <c r="A272" s="81" t="s">
        <v>191</v>
      </c>
      <c r="B272" s="93" t="s">
        <v>215</v>
      </c>
      <c r="C272" s="82">
        <v>965</v>
      </c>
      <c r="D272" s="83" t="s">
        <v>64</v>
      </c>
      <c r="E272" s="83" t="s">
        <v>213</v>
      </c>
      <c r="F272" s="82"/>
      <c r="G272" s="82"/>
      <c r="H272" s="82"/>
      <c r="I272" s="86"/>
      <c r="J272" s="86">
        <f>J273</f>
        <v>0</v>
      </c>
      <c r="K272" s="40"/>
      <c r="L272" s="116"/>
      <c r="M272" s="3"/>
    </row>
    <row r="273" spans="1:13" ht="17.25" customHeight="1" hidden="1">
      <c r="A273" s="43" t="s">
        <v>192</v>
      </c>
      <c r="B273" s="190" t="s">
        <v>104</v>
      </c>
      <c r="C273" s="14">
        <v>965</v>
      </c>
      <c r="D273" s="20" t="s">
        <v>64</v>
      </c>
      <c r="E273" s="20" t="s">
        <v>213</v>
      </c>
      <c r="F273" s="15"/>
      <c r="G273" s="14"/>
      <c r="H273" s="14">
        <v>200</v>
      </c>
      <c r="I273" s="33"/>
      <c r="J273" s="8">
        <f>J274</f>
        <v>0</v>
      </c>
      <c r="K273" s="8"/>
      <c r="L273" s="116"/>
      <c r="M273" s="3"/>
    </row>
    <row r="274" spans="1:12" ht="25.5" customHeight="1" hidden="1">
      <c r="A274" s="55" t="s">
        <v>193</v>
      </c>
      <c r="B274" s="190" t="s">
        <v>105</v>
      </c>
      <c r="C274" s="14">
        <v>965</v>
      </c>
      <c r="D274" s="15" t="s">
        <v>64</v>
      </c>
      <c r="E274" s="15" t="s">
        <v>213</v>
      </c>
      <c r="F274" s="14"/>
      <c r="G274" s="14"/>
      <c r="H274" s="20" t="s">
        <v>97</v>
      </c>
      <c r="I274" s="33"/>
      <c r="J274" s="109"/>
      <c r="K274" s="40"/>
      <c r="L274" s="116"/>
    </row>
    <row r="275" spans="1:12" ht="41.25" customHeight="1">
      <c r="A275" s="81" t="s">
        <v>304</v>
      </c>
      <c r="B275" s="93" t="s">
        <v>382</v>
      </c>
      <c r="C275" s="82">
        <v>965</v>
      </c>
      <c r="D275" s="83" t="s">
        <v>64</v>
      </c>
      <c r="E275" s="134" t="s">
        <v>394</v>
      </c>
      <c r="F275" s="130"/>
      <c r="G275" s="130"/>
      <c r="H275" s="130"/>
      <c r="I275" s="133"/>
      <c r="J275" s="133">
        <f>J276</f>
        <v>4300</v>
      </c>
      <c r="K275" s="40"/>
      <c r="L275" s="116"/>
    </row>
    <row r="276" spans="1:12" ht="25.5" customHeight="1">
      <c r="A276" s="43" t="s">
        <v>192</v>
      </c>
      <c r="B276" s="190" t="s">
        <v>226</v>
      </c>
      <c r="C276" s="14">
        <v>965</v>
      </c>
      <c r="D276" s="20" t="s">
        <v>64</v>
      </c>
      <c r="E276" s="20" t="s">
        <v>394</v>
      </c>
      <c r="F276" s="15"/>
      <c r="G276" s="14"/>
      <c r="H276" s="14">
        <v>200</v>
      </c>
      <c r="I276" s="33"/>
      <c r="J276" s="8">
        <f>J277</f>
        <v>4300</v>
      </c>
      <c r="K276" s="8"/>
      <c r="L276" s="116"/>
    </row>
    <row r="277" spans="1:16" ht="30" customHeight="1">
      <c r="A277" s="55" t="s">
        <v>193</v>
      </c>
      <c r="B277" s="190" t="s">
        <v>105</v>
      </c>
      <c r="C277" s="14">
        <v>965</v>
      </c>
      <c r="D277" s="15" t="s">
        <v>64</v>
      </c>
      <c r="E277" s="15" t="s">
        <v>394</v>
      </c>
      <c r="F277" s="14"/>
      <c r="G277" s="14"/>
      <c r="H277" s="20" t="s">
        <v>97</v>
      </c>
      <c r="I277" s="33"/>
      <c r="J277" s="109">
        <v>4300</v>
      </c>
      <c r="K277" s="40"/>
      <c r="L277" s="116"/>
      <c r="M277" s="62">
        <v>100</v>
      </c>
      <c r="P277" s="37">
        <v>100</v>
      </c>
    </row>
    <row r="278" spans="1:18" ht="18.75" customHeight="1">
      <c r="A278" s="55"/>
      <c r="B278" s="208" t="s">
        <v>136</v>
      </c>
      <c r="C278" s="14"/>
      <c r="D278" s="14"/>
      <c r="E278" s="14"/>
      <c r="F278" s="14"/>
      <c r="G278" s="4"/>
      <c r="H278" s="4"/>
      <c r="I278" s="12"/>
      <c r="J278" s="211">
        <f>J31+J59+J23</f>
        <v>326752.2</v>
      </c>
      <c r="K278" s="13"/>
      <c r="L278" s="113"/>
      <c r="R278" s="212"/>
    </row>
    <row r="279" spans="1:16" ht="12.75">
      <c r="A279" s="60"/>
      <c r="E279" s="37"/>
      <c r="I279" s="3"/>
      <c r="J279" s="184"/>
      <c r="K279" s="3"/>
      <c r="L279" s="3"/>
      <c r="M279" s="3"/>
      <c r="P279" s="3"/>
    </row>
    <row r="280" spans="1:16" ht="20.25">
      <c r="A280" s="60"/>
      <c r="E280" s="37"/>
      <c r="I280" s="3"/>
      <c r="J280" s="185"/>
      <c r="K280" s="3"/>
      <c r="L280" s="3"/>
      <c r="M280" s="3"/>
      <c r="P280" s="3"/>
    </row>
    <row r="281" spans="1:16" ht="20.25">
      <c r="A281" s="60"/>
      <c r="E281" s="37"/>
      <c r="J281" s="186"/>
      <c r="M281" s="3"/>
      <c r="P281" s="3"/>
    </row>
    <row r="282" spans="1:16" ht="20.25">
      <c r="A282" s="60"/>
      <c r="E282" s="37"/>
      <c r="J282" s="186"/>
      <c r="M282" s="3"/>
      <c r="P282" s="3"/>
    </row>
    <row r="283" spans="1:16" ht="15">
      <c r="A283" s="60"/>
      <c r="E283" s="37"/>
      <c r="M283" s="3"/>
      <c r="P283" s="3"/>
    </row>
    <row r="284" spans="1:16" ht="15">
      <c r="A284" s="60"/>
      <c r="E284" s="37"/>
      <c r="M284" s="3"/>
      <c r="P284" s="3"/>
    </row>
    <row r="285" spans="1:16" ht="15">
      <c r="A285" s="60"/>
      <c r="E285" s="37"/>
      <c r="M285" s="3"/>
      <c r="P285" s="3"/>
    </row>
    <row r="286" spans="1:16" ht="15">
      <c r="A286" s="60"/>
      <c r="E286" s="37"/>
      <c r="M286" s="3"/>
      <c r="P286" s="3"/>
    </row>
    <row r="287" spans="1:16" ht="15">
      <c r="A287" s="60"/>
      <c r="E287" s="37"/>
      <c r="M287" s="3"/>
      <c r="P287" s="3"/>
    </row>
    <row r="288" spans="1:16" ht="15">
      <c r="A288" s="60"/>
      <c r="E288" s="37"/>
      <c r="M288" s="3"/>
      <c r="P288" s="3"/>
    </row>
    <row r="289" spans="1:16" ht="15">
      <c r="A289" s="60"/>
      <c r="E289" s="37"/>
      <c r="M289" s="3"/>
      <c r="P289" s="3"/>
    </row>
    <row r="290" spans="5:16" ht="15">
      <c r="E290" s="37"/>
      <c r="M290" s="3"/>
      <c r="P290" s="3"/>
    </row>
    <row r="291" spans="5:16" ht="15">
      <c r="E291" s="37"/>
      <c r="M291" s="3"/>
      <c r="P291" s="3"/>
    </row>
    <row r="292" spans="5:16" ht="15">
      <c r="E292" s="37"/>
      <c r="M292" s="3"/>
      <c r="P292" s="3"/>
    </row>
    <row r="293" spans="5:16" ht="12.75">
      <c r="E293" s="37"/>
      <c r="I293" s="3"/>
      <c r="J293" s="184"/>
      <c r="K293" s="3"/>
      <c r="L293" s="3"/>
      <c r="M293" s="3"/>
      <c r="P293" s="3"/>
    </row>
    <row r="294" spans="1:16" ht="12.75">
      <c r="A294" s="3"/>
      <c r="E294" s="37"/>
      <c r="I294" s="3"/>
      <c r="J294" s="184"/>
      <c r="K294" s="3"/>
      <c r="L294" s="3"/>
      <c r="M294" s="3"/>
      <c r="P294" s="3"/>
    </row>
    <row r="295" spans="1:16" ht="12.75">
      <c r="A295" s="3"/>
      <c r="E295" s="37"/>
      <c r="I295" s="3"/>
      <c r="J295" s="184"/>
      <c r="K295" s="3"/>
      <c r="L295" s="3"/>
      <c r="M295" s="3"/>
      <c r="P295" s="3"/>
    </row>
    <row r="296" spans="1:16" ht="12.75">
      <c r="A296" s="3"/>
      <c r="E296" s="37"/>
      <c r="I296" s="3"/>
      <c r="J296" s="184"/>
      <c r="K296" s="3"/>
      <c r="L296" s="3"/>
      <c r="M296" s="3"/>
      <c r="P296" s="3"/>
    </row>
    <row r="297" spans="5:16" ht="12.75">
      <c r="E297" s="37"/>
      <c r="I297" s="3"/>
      <c r="J297" s="184"/>
      <c r="K297" s="3"/>
      <c r="L297" s="3"/>
      <c r="M297" s="3"/>
      <c r="P297" s="3"/>
    </row>
    <row r="298" spans="5:16" ht="12.75">
      <c r="E298" s="37"/>
      <c r="I298" s="3"/>
      <c r="J298" s="184"/>
      <c r="K298" s="3"/>
      <c r="L298" s="3"/>
      <c r="M298" s="3"/>
      <c r="P298" s="3"/>
    </row>
    <row r="299" spans="5:16" ht="12.75">
      <c r="E299" s="37"/>
      <c r="I299" s="3"/>
      <c r="J299" s="184"/>
      <c r="K299" s="3"/>
      <c r="L299" s="3"/>
      <c r="M299" s="3"/>
      <c r="P299" s="3"/>
    </row>
    <row r="300" spans="5:16" ht="12.75">
      <c r="E300" s="37"/>
      <c r="I300" s="3"/>
      <c r="J300" s="184"/>
      <c r="K300" s="3"/>
      <c r="L300" s="3"/>
      <c r="M300" s="3"/>
      <c r="P300" s="3"/>
    </row>
    <row r="301" spans="5:16" ht="12.75">
      <c r="E301" s="37"/>
      <c r="I301" s="3"/>
      <c r="J301" s="184"/>
      <c r="K301" s="3"/>
      <c r="L301" s="3"/>
      <c r="M301" s="3"/>
      <c r="P301" s="3"/>
    </row>
    <row r="302" spans="5:16" ht="12.75">
      <c r="E302" s="37"/>
      <c r="I302" s="3"/>
      <c r="J302" s="184"/>
      <c r="K302" s="3"/>
      <c r="L302" s="3"/>
      <c r="M302" s="3"/>
      <c r="P302" s="3"/>
    </row>
    <row r="303" spans="5:16" ht="12.75">
      <c r="E303" s="37"/>
      <c r="I303" s="3"/>
      <c r="J303" s="184"/>
      <c r="K303" s="3"/>
      <c r="L303" s="3"/>
      <c r="M303" s="3"/>
      <c r="P303" s="3"/>
    </row>
    <row r="304" spans="5:16" ht="12.75">
      <c r="E304" s="37"/>
      <c r="I304" s="3"/>
      <c r="J304" s="184"/>
      <c r="K304" s="3"/>
      <c r="L304" s="3"/>
      <c r="M304" s="3"/>
      <c r="P304" s="3"/>
    </row>
    <row r="305" spans="5:16" ht="12.75">
      <c r="E305" s="37"/>
      <c r="I305" s="3"/>
      <c r="J305" s="184"/>
      <c r="K305" s="3"/>
      <c r="L305" s="3"/>
      <c r="M305" s="3"/>
      <c r="P305" s="3"/>
    </row>
    <row r="306" spans="5:16" ht="12.75">
      <c r="E306" s="37"/>
      <c r="I306" s="3"/>
      <c r="J306" s="184"/>
      <c r="K306" s="3"/>
      <c r="L306" s="3"/>
      <c r="M306" s="3"/>
      <c r="P306" s="3"/>
    </row>
    <row r="307" spans="5:16" ht="12.75">
      <c r="E307" s="37"/>
      <c r="I307" s="3"/>
      <c r="J307" s="184"/>
      <c r="K307" s="3"/>
      <c r="L307" s="3"/>
      <c r="M307" s="3"/>
      <c r="P307" s="3"/>
    </row>
    <row r="308" spans="5:16" ht="12.75">
      <c r="E308" s="37"/>
      <c r="I308" s="3"/>
      <c r="J308" s="184"/>
      <c r="K308" s="3"/>
      <c r="L308" s="3"/>
      <c r="M308" s="3"/>
      <c r="P308" s="3"/>
    </row>
    <row r="309" spans="1:16" ht="12.75">
      <c r="A309" s="3"/>
      <c r="E309" s="37"/>
      <c r="I309" s="3"/>
      <c r="J309" s="184"/>
      <c r="K309" s="3"/>
      <c r="L309" s="3"/>
      <c r="M309" s="3"/>
      <c r="P309" s="3"/>
    </row>
    <row r="310" spans="1:16" ht="12.75">
      <c r="A310" s="3"/>
      <c r="E310" s="37"/>
      <c r="I310" s="3"/>
      <c r="J310" s="184"/>
      <c r="K310" s="3"/>
      <c r="L310" s="3"/>
      <c r="M310" s="3"/>
      <c r="P310" s="3"/>
    </row>
    <row r="311" spans="1:16" ht="12.75">
      <c r="A311" s="3"/>
      <c r="E311" s="37"/>
      <c r="I311" s="3"/>
      <c r="J311" s="184"/>
      <c r="K311" s="3"/>
      <c r="L311" s="3"/>
      <c r="M311" s="3"/>
      <c r="P311" s="3"/>
    </row>
    <row r="312" spans="1:16" ht="12.75">
      <c r="A312" s="3"/>
      <c r="E312" s="37"/>
      <c r="I312" s="3"/>
      <c r="J312" s="184"/>
      <c r="K312" s="3"/>
      <c r="L312" s="3"/>
      <c r="M312" s="3"/>
      <c r="P312" s="3"/>
    </row>
    <row r="313" spans="1:16" ht="12.75">
      <c r="A313" s="3"/>
      <c r="E313" s="37"/>
      <c r="I313" s="3"/>
      <c r="J313" s="184"/>
      <c r="K313" s="3"/>
      <c r="L313" s="3"/>
      <c r="M313" s="3"/>
      <c r="P313" s="3"/>
    </row>
    <row r="314" spans="1:16" ht="12.75">
      <c r="A314" s="3"/>
      <c r="E314" s="37"/>
      <c r="I314" s="3"/>
      <c r="J314" s="184"/>
      <c r="K314" s="3"/>
      <c r="L314" s="3"/>
      <c r="M314" s="3"/>
      <c r="P314" s="3"/>
    </row>
    <row r="315" spans="1:16" ht="12.75">
      <c r="A315" s="3"/>
      <c r="E315" s="37"/>
      <c r="I315" s="3"/>
      <c r="J315" s="184"/>
      <c r="K315" s="3"/>
      <c r="L315" s="3"/>
      <c r="M315" s="3"/>
      <c r="P315" s="3"/>
    </row>
    <row r="316" spans="1:16" ht="12.75">
      <c r="A316" s="3"/>
      <c r="E316" s="37"/>
      <c r="I316" s="3"/>
      <c r="J316" s="184"/>
      <c r="K316" s="3"/>
      <c r="L316" s="3"/>
      <c r="M316" s="3"/>
      <c r="P316" s="3"/>
    </row>
    <row r="317" spans="1:16" ht="12.75">
      <c r="A317" s="3"/>
      <c r="E317" s="37"/>
      <c r="I317" s="3"/>
      <c r="J317" s="184"/>
      <c r="K317" s="3"/>
      <c r="L317" s="3"/>
      <c r="M317" s="3"/>
      <c r="P317" s="3"/>
    </row>
    <row r="318" spans="1:16" ht="12.75">
      <c r="A318" s="3"/>
      <c r="E318" s="37"/>
      <c r="I318" s="3"/>
      <c r="J318" s="184"/>
      <c r="K318" s="3"/>
      <c r="L318" s="3"/>
      <c r="M318" s="3"/>
      <c r="P318" s="3"/>
    </row>
    <row r="319" spans="1:16" ht="12.75">
      <c r="A319" s="3"/>
      <c r="E319" s="37"/>
      <c r="I319" s="3"/>
      <c r="J319" s="184"/>
      <c r="K319" s="3"/>
      <c r="L319" s="3"/>
      <c r="M319" s="3"/>
      <c r="P319" s="3"/>
    </row>
    <row r="320" spans="1:16" ht="12.75">
      <c r="A320" s="3"/>
      <c r="E320" s="37"/>
      <c r="I320" s="3"/>
      <c r="J320" s="184"/>
      <c r="K320" s="3"/>
      <c r="L320" s="3"/>
      <c r="M320" s="3"/>
      <c r="P320" s="3"/>
    </row>
    <row r="321" spans="2:10" s="3" customFormat="1" ht="12.75">
      <c r="B321" s="191"/>
      <c r="E321" s="37"/>
      <c r="J321" s="184"/>
    </row>
    <row r="322" spans="2:10" s="3" customFormat="1" ht="12.75">
      <c r="B322" s="191"/>
      <c r="E322" s="37"/>
      <c r="J322" s="184"/>
    </row>
    <row r="323" spans="2:10" s="3" customFormat="1" ht="12.75">
      <c r="B323" s="191"/>
      <c r="E323" s="37"/>
      <c r="J323" s="184"/>
    </row>
    <row r="324" spans="2:10" s="3" customFormat="1" ht="12.75">
      <c r="B324" s="191"/>
      <c r="E324" s="37"/>
      <c r="J324" s="184"/>
    </row>
    <row r="325" spans="2:10" s="3" customFormat="1" ht="12.75">
      <c r="B325" s="191"/>
      <c r="E325" s="37"/>
      <c r="J325" s="184"/>
    </row>
    <row r="326" spans="2:10" s="3" customFormat="1" ht="12.75">
      <c r="B326" s="191"/>
      <c r="E326" s="37"/>
      <c r="J326" s="184"/>
    </row>
    <row r="327" spans="2:10" s="3" customFormat="1" ht="12.75">
      <c r="B327" s="191"/>
      <c r="E327" s="37"/>
      <c r="J327" s="184"/>
    </row>
    <row r="328" spans="2:10" s="3" customFormat="1" ht="12.75">
      <c r="B328" s="191"/>
      <c r="E328" s="37"/>
      <c r="J328" s="184"/>
    </row>
    <row r="329" spans="2:10" s="3" customFormat="1" ht="12.75">
      <c r="B329" s="191"/>
      <c r="E329" s="37"/>
      <c r="J329" s="184"/>
    </row>
    <row r="330" spans="2:10" s="3" customFormat="1" ht="12.75">
      <c r="B330" s="191"/>
      <c r="E330" s="37"/>
      <c r="J330" s="184"/>
    </row>
    <row r="331" spans="2:10" s="3" customFormat="1" ht="12.75">
      <c r="B331" s="191"/>
      <c r="E331" s="37"/>
      <c r="J331" s="184"/>
    </row>
    <row r="332" spans="2:10" s="3" customFormat="1" ht="12.75">
      <c r="B332" s="191"/>
      <c r="E332" s="37"/>
      <c r="J332" s="184"/>
    </row>
    <row r="333" spans="2:10" s="3" customFormat="1" ht="12.75">
      <c r="B333" s="191"/>
      <c r="E333" s="37"/>
      <c r="J333" s="184"/>
    </row>
    <row r="334" spans="2:10" s="3" customFormat="1" ht="12.75">
      <c r="B334" s="191"/>
      <c r="E334" s="37"/>
      <c r="J334" s="184"/>
    </row>
    <row r="335" spans="2:10" s="3" customFormat="1" ht="12.75">
      <c r="B335" s="191"/>
      <c r="E335" s="37"/>
      <c r="J335" s="184"/>
    </row>
    <row r="336" spans="2:10" s="3" customFormat="1" ht="12.75">
      <c r="B336" s="191"/>
      <c r="E336" s="37"/>
      <c r="J336" s="184"/>
    </row>
    <row r="337" spans="2:10" s="3" customFormat="1" ht="12.75">
      <c r="B337" s="191"/>
      <c r="E337" s="37"/>
      <c r="J337" s="184"/>
    </row>
    <row r="338" spans="2:10" s="3" customFormat="1" ht="12.75">
      <c r="B338" s="191"/>
      <c r="E338" s="37"/>
      <c r="J338" s="184"/>
    </row>
    <row r="339" spans="2:10" s="3" customFormat="1" ht="12.75">
      <c r="B339" s="191"/>
      <c r="E339" s="37"/>
      <c r="J339" s="184"/>
    </row>
    <row r="340" spans="2:10" s="3" customFormat="1" ht="12.75">
      <c r="B340" s="191"/>
      <c r="E340" s="37"/>
      <c r="J340" s="184"/>
    </row>
    <row r="341" spans="2:10" s="3" customFormat="1" ht="12.75">
      <c r="B341" s="191"/>
      <c r="E341" s="37"/>
      <c r="J341" s="184"/>
    </row>
    <row r="342" spans="2:10" s="3" customFormat="1" ht="12.75">
      <c r="B342" s="191"/>
      <c r="E342" s="37"/>
      <c r="J342" s="184"/>
    </row>
    <row r="343" spans="2:10" s="3" customFormat="1" ht="12.75">
      <c r="B343" s="191"/>
      <c r="E343" s="37"/>
      <c r="J343" s="184"/>
    </row>
    <row r="344" spans="2:10" s="3" customFormat="1" ht="12.75">
      <c r="B344" s="191"/>
      <c r="E344" s="37"/>
      <c r="J344" s="184"/>
    </row>
    <row r="345" spans="2:10" s="3" customFormat="1" ht="12.75">
      <c r="B345" s="191"/>
      <c r="E345" s="37"/>
      <c r="J345" s="184"/>
    </row>
    <row r="346" spans="2:10" s="3" customFormat="1" ht="12.75">
      <c r="B346" s="191"/>
      <c r="E346" s="37"/>
      <c r="J346" s="184"/>
    </row>
    <row r="347" spans="2:10" s="3" customFormat="1" ht="12.75">
      <c r="B347" s="191"/>
      <c r="E347" s="37"/>
      <c r="J347" s="184"/>
    </row>
    <row r="348" spans="2:10" s="3" customFormat="1" ht="12.75">
      <c r="B348" s="191"/>
      <c r="E348" s="37"/>
      <c r="J348" s="184"/>
    </row>
    <row r="349" spans="2:10" s="3" customFormat="1" ht="12.75">
      <c r="B349" s="191"/>
      <c r="E349" s="37"/>
      <c r="J349" s="184"/>
    </row>
    <row r="350" spans="2:10" s="3" customFormat="1" ht="12.75">
      <c r="B350" s="191"/>
      <c r="E350" s="37"/>
      <c r="J350" s="184"/>
    </row>
    <row r="351" spans="2:10" s="3" customFormat="1" ht="12.75">
      <c r="B351" s="191"/>
      <c r="E351" s="37"/>
      <c r="J351" s="184"/>
    </row>
    <row r="352" spans="2:10" s="3" customFormat="1" ht="12.75">
      <c r="B352" s="191"/>
      <c r="E352" s="37"/>
      <c r="J352" s="184"/>
    </row>
    <row r="353" spans="2:10" s="3" customFormat="1" ht="12.75">
      <c r="B353" s="191"/>
      <c r="E353" s="37"/>
      <c r="J353" s="184"/>
    </row>
    <row r="354" spans="2:10" s="3" customFormat="1" ht="12.75">
      <c r="B354" s="191"/>
      <c r="E354" s="37"/>
      <c r="J354" s="184"/>
    </row>
    <row r="355" spans="2:10" s="3" customFormat="1" ht="12.75">
      <c r="B355" s="191"/>
      <c r="E355" s="37"/>
      <c r="J355" s="184"/>
    </row>
    <row r="356" spans="2:10" s="3" customFormat="1" ht="12.75">
      <c r="B356" s="191"/>
      <c r="E356" s="37"/>
      <c r="J356" s="184"/>
    </row>
    <row r="357" spans="2:10" s="3" customFormat="1" ht="12.75">
      <c r="B357" s="191"/>
      <c r="E357" s="37"/>
      <c r="J357" s="184"/>
    </row>
    <row r="358" spans="2:10" s="3" customFormat="1" ht="12.75">
      <c r="B358" s="191"/>
      <c r="E358" s="37"/>
      <c r="J358" s="184"/>
    </row>
    <row r="359" spans="2:10" s="3" customFormat="1" ht="12.75">
      <c r="B359" s="191"/>
      <c r="E359" s="37"/>
      <c r="J359" s="184"/>
    </row>
    <row r="360" spans="2:10" s="3" customFormat="1" ht="12.75">
      <c r="B360" s="191"/>
      <c r="E360" s="37"/>
      <c r="J360" s="184"/>
    </row>
    <row r="361" spans="2:10" s="3" customFormat="1" ht="12.75">
      <c r="B361" s="191"/>
      <c r="E361" s="37"/>
      <c r="J361" s="184"/>
    </row>
    <row r="362" spans="2:10" s="3" customFormat="1" ht="12.75">
      <c r="B362" s="191"/>
      <c r="E362" s="37"/>
      <c r="J362" s="184"/>
    </row>
    <row r="363" spans="2:10" s="3" customFormat="1" ht="12.75">
      <c r="B363" s="191"/>
      <c r="E363" s="37"/>
      <c r="J363" s="184"/>
    </row>
    <row r="364" spans="2:10" s="3" customFormat="1" ht="12.75">
      <c r="B364" s="191"/>
      <c r="E364" s="37"/>
      <c r="J364" s="184"/>
    </row>
    <row r="365" spans="2:10" s="3" customFormat="1" ht="12.75">
      <c r="B365" s="191"/>
      <c r="E365" s="37"/>
      <c r="J365" s="184"/>
    </row>
    <row r="366" spans="2:10" s="3" customFormat="1" ht="12.75">
      <c r="B366" s="191"/>
      <c r="E366" s="37"/>
      <c r="J366" s="184"/>
    </row>
    <row r="367" spans="2:10" s="3" customFormat="1" ht="12.75">
      <c r="B367" s="191"/>
      <c r="E367" s="37"/>
      <c r="J367" s="184"/>
    </row>
    <row r="368" spans="2:10" s="3" customFormat="1" ht="12.75">
      <c r="B368" s="191"/>
      <c r="E368" s="37"/>
      <c r="J368" s="184"/>
    </row>
    <row r="369" spans="2:10" s="3" customFormat="1" ht="12.75">
      <c r="B369" s="191"/>
      <c r="E369" s="37"/>
      <c r="J369" s="184"/>
    </row>
    <row r="370" spans="2:10" s="3" customFormat="1" ht="12.75">
      <c r="B370" s="191"/>
      <c r="E370" s="37"/>
      <c r="J370" s="184"/>
    </row>
    <row r="371" spans="2:10" s="3" customFormat="1" ht="12.75">
      <c r="B371" s="191"/>
      <c r="E371" s="37"/>
      <c r="J371" s="184"/>
    </row>
    <row r="372" spans="2:10" s="3" customFormat="1" ht="12.75">
      <c r="B372" s="191"/>
      <c r="E372" s="37"/>
      <c r="J372" s="184"/>
    </row>
    <row r="373" spans="2:10" s="3" customFormat="1" ht="12.75">
      <c r="B373" s="191"/>
      <c r="E373" s="37"/>
      <c r="J373" s="184"/>
    </row>
    <row r="374" spans="2:10" s="3" customFormat="1" ht="12.75">
      <c r="B374" s="191"/>
      <c r="E374" s="37"/>
      <c r="J374" s="184"/>
    </row>
    <row r="375" spans="2:10" s="3" customFormat="1" ht="12.75">
      <c r="B375" s="191"/>
      <c r="E375" s="37"/>
      <c r="J375" s="184"/>
    </row>
    <row r="376" spans="2:10" s="3" customFormat="1" ht="12.75">
      <c r="B376" s="191"/>
      <c r="E376" s="37"/>
      <c r="J376" s="184"/>
    </row>
    <row r="377" spans="2:10" s="3" customFormat="1" ht="12.75">
      <c r="B377" s="191"/>
      <c r="E377" s="37"/>
      <c r="J377" s="184"/>
    </row>
    <row r="378" spans="2:10" s="3" customFormat="1" ht="12.75">
      <c r="B378" s="191"/>
      <c r="E378" s="37"/>
      <c r="J378" s="184"/>
    </row>
    <row r="379" spans="2:10" s="3" customFormat="1" ht="12.75">
      <c r="B379" s="191"/>
      <c r="E379" s="37"/>
      <c r="J379" s="184"/>
    </row>
    <row r="380" spans="2:10" s="3" customFormat="1" ht="12.75">
      <c r="B380" s="191"/>
      <c r="E380" s="37"/>
      <c r="J380" s="184"/>
    </row>
    <row r="381" spans="2:10" s="3" customFormat="1" ht="12.75">
      <c r="B381" s="191"/>
      <c r="E381" s="37"/>
      <c r="J381" s="184"/>
    </row>
    <row r="382" spans="2:10" s="3" customFormat="1" ht="12.75">
      <c r="B382" s="191"/>
      <c r="E382" s="37"/>
      <c r="J382" s="184"/>
    </row>
    <row r="383" spans="2:10" s="3" customFormat="1" ht="12.75">
      <c r="B383" s="191"/>
      <c r="E383" s="37"/>
      <c r="J383" s="184"/>
    </row>
    <row r="384" spans="2:10" s="3" customFormat="1" ht="12.75">
      <c r="B384" s="191"/>
      <c r="E384" s="37"/>
      <c r="J384" s="184"/>
    </row>
    <row r="385" spans="2:10" s="3" customFormat="1" ht="12.75">
      <c r="B385" s="191"/>
      <c r="E385" s="37"/>
      <c r="J385" s="184"/>
    </row>
    <row r="386" spans="2:10" s="3" customFormat="1" ht="12.75">
      <c r="B386" s="191"/>
      <c r="E386" s="37"/>
      <c r="J386" s="184"/>
    </row>
    <row r="387" spans="2:10" s="3" customFormat="1" ht="12.75">
      <c r="B387" s="191"/>
      <c r="E387" s="37"/>
      <c r="J387" s="184"/>
    </row>
    <row r="388" spans="2:10" s="3" customFormat="1" ht="12.75">
      <c r="B388" s="191"/>
      <c r="E388" s="37"/>
      <c r="J388" s="184"/>
    </row>
    <row r="389" spans="2:10" s="3" customFormat="1" ht="12.75">
      <c r="B389" s="191"/>
      <c r="E389" s="37"/>
      <c r="J389" s="184"/>
    </row>
    <row r="390" spans="2:10" s="3" customFormat="1" ht="12.75">
      <c r="B390" s="191"/>
      <c r="E390" s="37"/>
      <c r="J390" s="184"/>
    </row>
    <row r="391" spans="2:10" s="3" customFormat="1" ht="12.75">
      <c r="B391" s="191"/>
      <c r="E391" s="37"/>
      <c r="J391" s="184"/>
    </row>
    <row r="392" spans="2:10" s="3" customFormat="1" ht="12.75">
      <c r="B392" s="191"/>
      <c r="E392" s="37"/>
      <c r="J392" s="184"/>
    </row>
    <row r="393" spans="2:10" s="3" customFormat="1" ht="12.75">
      <c r="B393" s="191"/>
      <c r="E393" s="37"/>
      <c r="J393" s="184"/>
    </row>
    <row r="394" spans="2:10" s="3" customFormat="1" ht="12.75">
      <c r="B394" s="191"/>
      <c r="E394" s="37"/>
      <c r="J394" s="184"/>
    </row>
    <row r="395" spans="2:10" s="3" customFormat="1" ht="12.75">
      <c r="B395" s="191"/>
      <c r="E395" s="37"/>
      <c r="J395" s="184"/>
    </row>
    <row r="396" spans="2:10" s="3" customFormat="1" ht="12.75">
      <c r="B396" s="191"/>
      <c r="E396" s="37"/>
      <c r="J396" s="184"/>
    </row>
    <row r="397" spans="2:10" s="3" customFormat="1" ht="12.75">
      <c r="B397" s="191"/>
      <c r="E397" s="37"/>
      <c r="J397" s="184"/>
    </row>
    <row r="398" spans="2:10" s="3" customFormat="1" ht="12.75">
      <c r="B398" s="191"/>
      <c r="E398" s="37"/>
      <c r="J398" s="184"/>
    </row>
    <row r="399" spans="2:10" s="3" customFormat="1" ht="12.75">
      <c r="B399" s="191"/>
      <c r="E399" s="37"/>
      <c r="J399" s="184"/>
    </row>
    <row r="400" spans="2:10" s="3" customFormat="1" ht="12.75">
      <c r="B400" s="191"/>
      <c r="E400" s="37"/>
      <c r="J400" s="184"/>
    </row>
    <row r="401" spans="2:10" s="3" customFormat="1" ht="12.75">
      <c r="B401" s="191"/>
      <c r="E401" s="37"/>
      <c r="J401" s="184"/>
    </row>
    <row r="402" spans="2:10" s="3" customFormat="1" ht="12.75">
      <c r="B402" s="191"/>
      <c r="E402" s="37"/>
      <c r="J402" s="184"/>
    </row>
  </sheetData>
  <sheetProtection/>
  <mergeCells count="7">
    <mergeCell ref="A20:J20"/>
    <mergeCell ref="E5:J5"/>
    <mergeCell ref="E9:J9"/>
    <mergeCell ref="E16:J16"/>
    <mergeCell ref="A17:J17"/>
    <mergeCell ref="A18:J18"/>
    <mergeCell ref="A19:J19"/>
  </mergeCells>
  <printOptions/>
  <pageMargins left="0.5905511811023623" right="0.35433070866141736" top="0.31496062992125984" bottom="0.1968503937007874" header="0.31496062992125984" footer="0.1968503937007874"/>
  <pageSetup fitToHeight="10" fitToWidth="1" horizontalDpi="600" verticalDpi="600" orientation="portrait" paperSize="9" scale="69" r:id="rId1"/>
  <rowBreaks count="4" manualBreakCount="4">
    <brk id="58" max="16" man="1"/>
    <brk id="96" max="16" man="1"/>
    <brk id="200" max="16" man="1"/>
    <brk id="23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Nastya</dc:creator>
  <cp:keywords/>
  <dc:description/>
  <cp:lastModifiedBy>Buh-07-05</cp:lastModifiedBy>
  <cp:lastPrinted>2023-10-16T08:47:27Z</cp:lastPrinted>
  <dcterms:created xsi:type="dcterms:W3CDTF">2009-11-25T09:32:13Z</dcterms:created>
  <dcterms:modified xsi:type="dcterms:W3CDTF">2023-10-16T10:04:25Z</dcterms:modified>
  <cp:category/>
  <cp:version/>
  <cp:contentType/>
  <cp:contentStatus/>
</cp:coreProperties>
</file>