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'стр.1'!$A$1:$DD$71</definedName>
    <definedName name="_xlnm.Print_Area" localSheetId="2">'стр.3'!$A$1:$F$33</definedName>
  </definedNames>
  <calcPr fullCalcOnLoad="1" refMode="R1C1"/>
</workbook>
</file>

<file path=xl/sharedStrings.xml><?xml version="1.0" encoding="utf-8"?>
<sst xmlns="http://schemas.openxmlformats.org/spreadsheetml/2006/main" count="1189" uniqueCount="548">
  <si>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</si>
  <si>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</si>
  <si>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</si>
  <si>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</si>
  <si>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</si>
  <si>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</si>
  <si>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</si>
  <si>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</si>
  <si>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</si>
  <si>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</si>
  <si>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</si>
  <si>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</si>
  <si>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</si>
  <si>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</si>
  <si>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</si>
  <si>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</si>
  <si>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700</t>
  </si>
  <si>
    <t>710</t>
  </si>
  <si>
    <t>720</t>
  </si>
  <si>
    <t>(подпись)</t>
  </si>
  <si>
    <t>(расшифровка подписи)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</si>
  <si>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</si>
  <si>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</si>
  <si>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</si>
  <si>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</si>
  <si>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</si>
  <si>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</si>
  <si>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3</t>
  </si>
  <si>
    <t>500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</si>
  <si>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</si>
  <si>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</si>
  <si>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</si>
  <si>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</si>
  <si>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</si>
  <si>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</si>
  <si>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</si>
  <si>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</si>
  <si>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</si>
  <si>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</si>
  <si>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Форма по ОКУД</t>
  </si>
  <si>
    <t>Муниципальное образование Муниципальный округ №65</t>
  </si>
  <si>
    <t>-</t>
  </si>
  <si>
    <t>января</t>
  </si>
  <si>
    <t>Заработная плата</t>
  </si>
  <si>
    <t>Начисления на выплаты по оплате труда</t>
  </si>
  <si>
    <t>Прочие работы, услуги</t>
  </si>
  <si>
    <t>Прочие выплаты</t>
  </si>
  <si>
    <t>Услуги связи</t>
  </si>
  <si>
    <t>Коммунальные услуги</t>
  </si>
  <si>
    <t>Местная администрация Муниципального образования Муниципальный округ №65</t>
  </si>
  <si>
    <t>965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</si>
  <si>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</si>
  <si>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</si>
  <si>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</si>
  <si>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</si>
  <si>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</si>
  <si>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</si>
  <si>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</si>
  <si>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Транспортные услуги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</si>
  <si>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</si>
  <si>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</si>
  <si>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</si>
  <si>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Пособия по социальной помощи населению</t>
  </si>
  <si>
    <t>76212242</t>
  </si>
  <si>
    <t>40322000</t>
  </si>
  <si>
    <t>Н.А. Прохорова</t>
  </si>
  <si>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</si>
  <si>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</si>
  <si>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</si>
  <si>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</si>
  <si>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</si>
  <si>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</si>
  <si>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</si>
  <si>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</si>
  <si>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</si>
  <si>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</si>
  <si>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</si>
  <si>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</si>
  <si>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</si>
  <si>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</si>
  <si>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</si>
  <si>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</si>
  <si>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/>
  </si>
  <si>
    <t>-40,00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</si>
  <si>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</si>
  <si>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</si>
  <si>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</si>
  <si>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</si>
  <si>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</si>
  <si>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Текущий ремонт придомовых территорий и дворовых территории, включая проезды и въезды, пешеходные дорожки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</si>
  <si>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</si>
  <si>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</si>
  <si>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</si>
  <si>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</si>
  <si>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Организация работ по компенсационному озеленению</t>
  </si>
  <si>
    <t>Создание зон отдыха, в том числе обустройство, содержание и уборка территорий детских площадок</t>
  </si>
  <si>
    <t>Устройство искусственных неровностей на проездах и въездах на придомовых территориях и дворовых территориях</t>
  </si>
  <si>
    <t>Образование</t>
  </si>
  <si>
    <t>Другие вопросы в области образования</t>
  </si>
  <si>
    <t>Культура, кинематография</t>
  </si>
  <si>
    <t>Социальная политика</t>
  </si>
  <si>
    <t>Охрана семьи и детства</t>
  </si>
  <si>
    <t>Физическая культура и спорт</t>
  </si>
  <si>
    <t>Массовый спорт</t>
  </si>
  <si>
    <t>Результат исполнения бюджета (дефицит / профицит)</t>
  </si>
  <si>
    <t>x</t>
  </si>
  <si>
    <t>Общегосударственные вопросы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</si>
  <si>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</si>
  <si>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</si>
  <si>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</si>
  <si>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</si>
  <si>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</si>
  <si>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x            </t>
  </si>
  <si>
    <t>Руководитель _____________</t>
  </si>
  <si>
    <t>Главный бухгалтер __________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</si>
  <si>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</si>
  <si>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</si>
  <si>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</si>
  <si>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182 1 09 00000 00 0000 000</t>
  </si>
  <si>
    <t>182 1 09 04000 00 0000 110</t>
  </si>
  <si>
    <t>182 1 09 04040 01 0000 110</t>
  </si>
  <si>
    <t>000 1 00 00000 00 0000 000</t>
  </si>
  <si>
    <t>000 1 13 00000 00 0000 000</t>
  </si>
  <si>
    <t>000 1 16 00000 00 0000 000</t>
  </si>
  <si>
    <t>000 1 16 90000 00 0000 140</t>
  </si>
  <si>
    <t xml:space="preserve">Культура </t>
  </si>
  <si>
    <t>Другие вопросы в области национальной экономики</t>
  </si>
  <si>
    <t xml:space="preserve"> Общеэкономические вопросы</t>
  </si>
  <si>
    <t>000 1 06 00000 00 0000 000</t>
  </si>
  <si>
    <t>000 1 06 01000 00 0000 110</t>
  </si>
  <si>
    <t>Увеличение  остатков  средств бюджетов</t>
  </si>
  <si>
    <t xml:space="preserve">Источники внутреннего финансирования дефицита бюджета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</si>
  <si>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</si>
  <si>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</si>
  <si>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>929 0102 0020000011 121 211</t>
  </si>
  <si>
    <t>929 0102 0020000011 129 213</t>
  </si>
  <si>
    <t>929 0102 0000000000 000 000</t>
  </si>
  <si>
    <t>965 0104 0000000000 000 000</t>
  </si>
  <si>
    <t>965 0113 0000000000 000 000</t>
  </si>
  <si>
    <t>929 0102 0020000011 000 000</t>
  </si>
  <si>
    <t>929 0103 0000000000 000 000</t>
  </si>
  <si>
    <t>929 0103 0020000021 000 000</t>
  </si>
  <si>
    <t>929 0103 0020000021 244 221</t>
  </si>
  <si>
    <t>929 0103 0020000021 244 223</t>
  </si>
  <si>
    <t>929 0103 0020000022 000 000</t>
  </si>
  <si>
    <t>929 0103 0020000022 123 226</t>
  </si>
  <si>
    <t>929 0103 0020000023 000 000</t>
  </si>
  <si>
    <t>929 0103 0020000023 121 211</t>
  </si>
  <si>
    <t>929 0103 0020000023 129 213</t>
  </si>
  <si>
    <t>929 0103 0920000441 000 000</t>
  </si>
  <si>
    <t>965 0104 0020000031 000 000</t>
  </si>
  <si>
    <t>965 0104 0020000031 121 211</t>
  </si>
  <si>
    <t>965 0104 0020000031 129 213</t>
  </si>
  <si>
    <t>965 0104 0020000032 000 000</t>
  </si>
  <si>
    <t>965 0104 0020000032 121 211</t>
  </si>
  <si>
    <t>965 0104 0020000032 122 212</t>
  </si>
  <si>
    <t>965 0104 0020000032 122 222</t>
  </si>
  <si>
    <t>965 0104 0020000032 129 213</t>
  </si>
  <si>
    <t>965 0104 0020000032 244 221</t>
  </si>
  <si>
    <t>965 0104 0020000032 244 223</t>
  </si>
  <si>
    <t>965 0104 0020000032 244 225</t>
  </si>
  <si>
    <t>965 0104 0020000032 244 226</t>
  </si>
  <si>
    <t>965 0104 0020000032 244 310</t>
  </si>
  <si>
    <t>965 0104 00200G0850 000 000</t>
  </si>
  <si>
    <t>965 0104 00200G0850 121 211</t>
  </si>
  <si>
    <t>965 0104 00200G0850 122 212</t>
  </si>
  <si>
    <t>965 0104 00200G0850 122 222</t>
  </si>
  <si>
    <t>965 0104 00200G0850 129 213</t>
  </si>
  <si>
    <t>965 0104 00200G0850 244 226</t>
  </si>
  <si>
    <t>965 0104 00200G0850 244 310</t>
  </si>
  <si>
    <t>965 0104 09200G0100 000 000</t>
  </si>
  <si>
    <t>913 0107 0000000000 000 000</t>
  </si>
  <si>
    <t>913 0107 0200000051 000 000</t>
  </si>
  <si>
    <t>913 0107 0200000051 121 211</t>
  </si>
  <si>
    <t>913 0107 0200000051 129 213</t>
  </si>
  <si>
    <t>965 0300 0000000000 000 000</t>
  </si>
  <si>
    <t>965 0309 0000000000 000 000</t>
  </si>
  <si>
    <t>965 0400 0000000000 000 000</t>
  </si>
  <si>
    <t>965 0401 0000000000 000 000</t>
  </si>
  <si>
    <t>965 0401 5100000101 000 000</t>
  </si>
  <si>
    <t>965 0412 0000000000 000 000</t>
  </si>
  <si>
    <t>965 0412 3450000121 000 000</t>
  </si>
  <si>
    <t>965 0500 0000000000 000 000</t>
  </si>
  <si>
    <t>965 0503 0000000000 000 000</t>
  </si>
  <si>
    <t>965 0503 6000000131 000 000</t>
  </si>
  <si>
    <t>965 0503 6000000131 244 226</t>
  </si>
  <si>
    <t>965 0503 6000000132 000 000</t>
  </si>
  <si>
    <t>965 0503 6000000132 244 225</t>
  </si>
  <si>
    <t>965 0503 6000000132 244 226</t>
  </si>
  <si>
    <t>965 0503 6000000132 244 310</t>
  </si>
  <si>
    <t>965 0503 6000000133 000 000</t>
  </si>
  <si>
    <t>965 0503 6000000133 244 310</t>
  </si>
  <si>
    <t>965 0503 6000000141 000 000</t>
  </si>
  <si>
    <t>965 0503 6000000141 244 226</t>
  </si>
  <si>
    <t>965 0503 6000000142 000 000</t>
  </si>
  <si>
    <t>965 0503 6000000142 244 226</t>
  </si>
  <si>
    <t>965 0503 6000000143 000 000</t>
  </si>
  <si>
    <t>965 0503 6000000151 000 000</t>
  </si>
  <si>
    <t>965 0503 6000000151 244 226</t>
  </si>
  <si>
    <t>965 0503 6000000152 000 000</t>
  </si>
  <si>
    <t>965 0503 6000000152 244 226</t>
  </si>
  <si>
    <t>965 0503 6000000152 244 340</t>
  </si>
  <si>
    <t>965 0503 6000000153 000 000</t>
  </si>
  <si>
    <t>965 0503 6000000153 244 226</t>
  </si>
  <si>
    <t>965 0503 6000000154 000 000</t>
  </si>
  <si>
    <t>965 0503 6000000154 244 226</t>
  </si>
  <si>
    <t>965 0503 6000000161 000 000</t>
  </si>
  <si>
    <t>965 0503 6000000161 244 225</t>
  </si>
  <si>
    <t>965 0503 6000000161 244 226</t>
  </si>
  <si>
    <t>965 0503 6000000161 244 310</t>
  </si>
  <si>
    <t>965 0503 6000000162 000 000</t>
  </si>
  <si>
    <t>965 0503 6000000162 244 225</t>
  </si>
  <si>
    <t>965 0503 6000000162 244 226</t>
  </si>
  <si>
    <t>965 0503 6000000162 244 310</t>
  </si>
  <si>
    <t>965 0503 6000000163 000 000</t>
  </si>
  <si>
    <t>965 0503 6000000163 244 226</t>
  </si>
  <si>
    <t>965 0503 6000000163 244 340</t>
  </si>
  <si>
    <t>965 0503 6000000501 000 000</t>
  </si>
  <si>
    <t>965 0503 6000000501 244 225</t>
  </si>
  <si>
    <t>965 0503 6000000501 244 310</t>
  </si>
  <si>
    <t>965 0705 0000000000 000 000</t>
  </si>
  <si>
    <t>965 0705 4280000181 000 000</t>
  </si>
  <si>
    <t>965 0705 4280000181 244 226</t>
  </si>
  <si>
    <t>965 0707 0000000000 000 000</t>
  </si>
  <si>
    <t>965 0707 4310000191 000 000</t>
  </si>
  <si>
    <t>965 0707 4310000191 244 226</t>
  </si>
  <si>
    <t>965 0709 0000000000 000 000</t>
  </si>
  <si>
    <t>965 0709 4310000491 000 000</t>
  </si>
  <si>
    <t>965 0709 4310000491 244 226</t>
  </si>
  <si>
    <t>965 0709 4310000511 000 000</t>
  </si>
  <si>
    <t>965 0709 4310000521 000 000</t>
  </si>
  <si>
    <t>965 0709 4310000531 000 000</t>
  </si>
  <si>
    <t>965 0801 0000000000 000 000</t>
  </si>
  <si>
    <t>965 0801 4500000201 000 000</t>
  </si>
  <si>
    <t>965 0801 4500000201 244 226</t>
  </si>
  <si>
    <t>965 1000 0000000000 000 000</t>
  </si>
  <si>
    <t>965 1004 51100G0860 000 000</t>
  </si>
  <si>
    <t>965 1004 51100G0860 313 262</t>
  </si>
  <si>
    <t>965 1004 51100G0870 000 000</t>
  </si>
  <si>
    <t>965 1004 51100G0870 323 226</t>
  </si>
  <si>
    <t>965 1100 0000000000 000 000</t>
  </si>
  <si>
    <t>965 1102 5120000241 000 000</t>
  </si>
  <si>
    <t>965 1102 5120000241 244 226</t>
  </si>
  <si>
    <t>965 1202 4570000252 000 000</t>
  </si>
  <si>
    <t>965 1004 0000000000 000 000</t>
  </si>
  <si>
    <t>965 1102 0000000000 000 000</t>
  </si>
  <si>
    <t>965 1202 4570000252 244 226</t>
  </si>
  <si>
    <t>965 0700 0000000000 000 000</t>
  </si>
  <si>
    <t>182 1 05 01011 01 0000 110</t>
  </si>
  <si>
    <t>182 1 05 01012 01 0000 110</t>
  </si>
  <si>
    <t>182 1 05 01021 01 0000 110</t>
  </si>
  <si>
    <t>182 1 05 01022 01 0000 110</t>
  </si>
  <si>
    <t>182 1 05 01050 01 0000 110</t>
  </si>
  <si>
    <t>182 1 05 02010 02 0000 110</t>
  </si>
  <si>
    <t>182 1 05 02020 02 0000 110</t>
  </si>
  <si>
    <t>182 1 05 04030 02 0000 110</t>
  </si>
  <si>
    <t>182 1 06 01010 03 0000 110</t>
  </si>
  <si>
    <t>182 1 16 06000 01 0000 140</t>
  </si>
  <si>
    <t>965 01 00 00 00 00 0000 000</t>
  </si>
  <si>
    <t>965 01 05 00 00 00 0000 000</t>
  </si>
  <si>
    <t>965 01 05 00 00 00 0000 500</t>
  </si>
  <si>
    <t>965 01 05 02 00 00 0000 500</t>
  </si>
  <si>
    <t>965 01 05 02 01 00 0000 510</t>
  </si>
  <si>
    <t>965 01 05 02 01 03 0000 510</t>
  </si>
  <si>
    <t>965 01 05 00 00 00 0000 600</t>
  </si>
  <si>
    <t>965 01 05 02 00 00 0000 600</t>
  </si>
  <si>
    <t>965 01 05 02 01 00 0000 610</t>
  </si>
  <si>
    <t>965 01 05 02 01 03 0000 610</t>
  </si>
  <si>
    <t xml:space="preserve">Приложение №1 </t>
  </si>
  <si>
    <t>к Решению Муниципального совета</t>
  </si>
  <si>
    <t>867 1 13 02993 03 0100 130</t>
  </si>
  <si>
    <t>965 1 13 02993 03 0200 130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</si>
  <si>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</si>
  <si>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Другие виды прочих доходов от компенсации затрат бюджетов внутригородских муниципальных образований Санкт-Петербурга</t>
  </si>
  <si>
    <t>Периодичность: месячная, квартальная, годовая</t>
  </si>
  <si>
    <t>Штрафы за административные правонарушения в области благоустройства, предусмотренные главой 4 Закона  Санкт-Петербурга  "Об административных правонарушениях в Санкт-Петербурге", за исключением статьи 37-2 указанного Закона Санкт-Петербурга</t>
  </si>
  <si>
    <t>860 1 16 90030 03 0100 140</t>
  </si>
  <si>
    <t>860 1 16 90030 03 0200 140</t>
  </si>
  <si>
    <t>Субвенции бюджетам бюджетной системы Российской Федерации</t>
  </si>
  <si>
    <t>965 2 02 30024 03 0100 151</t>
  </si>
  <si>
    <t>965 2 02 30027 03 0100 151</t>
  </si>
  <si>
    <t>СОДЕРЖАНИЕ И ОБЕСПЕЧЕНИЕ ДЕЯТЕЛЬНОСТИ ПРЕДСТАВИТЕЛЬНОГО ОРГАНА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</si>
  <si>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</si>
  <si>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ГЛАВА МЕСТНОЙ АДМИНИСТРАЦИИ (ИСПОЛНИТЕЛЬНО-РАСПОРЯДИТЕЛЬНОГО ОРГАНА МУНИЦИПАЛЬНОГО ОБРАЗОВАНИЯ №65)</t>
  </si>
  <si>
    <t>СОДЕРЖАНИЕ И ОБЕСПЕЧЕНИЕ ДЕЯТЕЛЬНОСТИ МЕСТНОЙ АДМИНИСТРАЦИИ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</si>
  <si>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</si>
  <si>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</si>
  <si>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Озеленение территорий зеленых насаждений общего пользования  местного значения</t>
  </si>
  <si>
    <t>Содержание территорий зеленых насаждений общего пользования  местного значения</t>
  </si>
  <si>
    <t>Выполнение оформления к праздничным мероприятиям на территории муниципального образования №65</t>
  </si>
  <si>
    <t>Молодежная политика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</si>
  <si>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</si>
  <si>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</si>
  <si>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Арендная плата за пользование имуществом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</si>
  <si>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</si>
  <si>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</si>
  <si>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</si>
  <si>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 МАССОВОГО СПОРТА</t>
  </si>
  <si>
    <t>ОПУБЛИКОВАНИЕ МУНИЦИПАЛЬНЫХ ПРАВОВЫХ АКТОВ, ИНОЙ ИНФОРМАЦИИ</t>
  </si>
  <si>
    <t xml:space="preserve">Изменение остатков средств </t>
  </si>
  <si>
    <t xml:space="preserve">Увеличение остатков средств 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</si>
  <si>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</si>
  <si>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</si>
  <si>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Источники внутреннего финансирования дефицитов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</si>
  <si>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</si>
  <si>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965 0104 00200G0850 244 221</t>
  </si>
  <si>
    <t>965 0104 09200G0100 244 340</t>
  </si>
  <si>
    <t>965 0709 4310000531 244 226</t>
  </si>
  <si>
    <t>965 0709 4310000562 000 000</t>
  </si>
  <si>
    <t>965 0709 4310000562 244 226</t>
  </si>
  <si>
    <t>965 0800 0000000000 000 000</t>
  </si>
  <si>
    <t>965 0801 4500000561 000 000</t>
  </si>
  <si>
    <t>965 0801 4500000561 244 224</t>
  </si>
  <si>
    <t>965 0801 4500000561 244 226</t>
  </si>
  <si>
    <t>965 0801 4500000561 244 310</t>
  </si>
  <si>
    <t>929 0100 0000000000 000 000</t>
  </si>
  <si>
    <t>913 0107 0200000051 244 221</t>
  </si>
  <si>
    <t>913 0107 0200000051 244 310</t>
  </si>
  <si>
    <t>по ОКТМО</t>
  </si>
  <si>
    <t>965 1 16 90030 03 0400 140</t>
  </si>
  <si>
    <t>965 2 02 30027 03 0200 151</t>
  </si>
  <si>
    <t>965 1202 0000000000 000 000</t>
  </si>
  <si>
    <t>965 1200 0000000000 000 000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</si>
  <si>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</si>
  <si>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</si>
  <si>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000 1 05 00000 00 0000 000</t>
  </si>
  <si>
    <t>806 1 16 90030 03 0100 140</t>
  </si>
  <si>
    <t>807 1 16 90030 03 0100 140</t>
  </si>
  <si>
    <t>824 1 16 90030 03 0100 140</t>
  </si>
  <si>
    <t>000 1 13 02993 03 0000 130</t>
  </si>
  <si>
    <t>000 1 16 90030 03 0000 140</t>
  </si>
  <si>
    <t>Прочие доходы от компенсации затрат государства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</si>
  <si>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</si>
  <si>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Доходы от компенсации затрат государства</t>
  </si>
  <si>
    <t>000 1 13 02000 00 0000 130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</si>
  <si>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</si>
  <si>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 внутригородских муниципальных образований городов федерального значения на содержание ребенка в семье опекуна и приемной семье,а также вознаграждение, причитающееся приемному родителю</t>
  </si>
  <si>
    <t>Субвенции местным бюджетам  на выполнение передаваемых полномочий  субъектов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</si>
  <si>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</si>
  <si>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выполнение отдельного государственного  полномочия Санкт-Петербурга по определению должностных лиц, уполномоченных составлять протоколы об административных правонарушениях</t>
  </si>
  <si>
    <t>000 1 13 02990 00 0000 130</t>
  </si>
  <si>
    <t>000 1 05 01000 00 0000 110</t>
  </si>
  <si>
    <t>000 1 05 01010 01 0000 110</t>
  </si>
  <si>
    <t>000 1 05 01020 01 0000 110</t>
  </si>
  <si>
    <t>000 1 05 02000 02 0000 110</t>
  </si>
  <si>
    <t>000 1 05 04000 02 0000 110</t>
  </si>
  <si>
    <t>000 2 00 00000 00 0000 000</t>
  </si>
  <si>
    <t>000 2 02 00000 00 0000 000</t>
  </si>
  <si>
    <t>000 2 02 30024 03 0000 151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</si>
  <si>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</si>
  <si>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 xml:space="preserve"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 </t>
  </si>
  <si>
    <t>Расходы бюджета - всего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</si>
  <si>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</t>
  </si>
  <si>
    <t>СОДЕЙСТВИЕ РАЗВИТИЮ МАЛОГО БИЗНЕСА НА ТЕРРИТОРИИ МУНИЦИПАЛЬНОГО ОБРАЗОВАНИЯ МО №65</t>
  </si>
  <si>
    <t>Жилищно-коммунальное хозяйство</t>
  </si>
  <si>
    <t>Благоустройство</t>
  </si>
  <si>
    <t>Уборка территорий, тупиков и проездов</t>
  </si>
  <si>
    <t>Профессиональная подготовка, переподготовка и повышение квалификации</t>
  </si>
  <si>
    <t>РАСХОДЫ НА ПРОФЕССИОНАЛЬНУЮ ПОДГОТОВКУ, ПЕРЕПОДГОТОВКУ И ПОВЫШЕНИЯ КВАЛИФИКАЦИИ МУНИЦИПАЛЬНЫХ СЛУЖАЩИХ</t>
  </si>
  <si>
    <t>ПРОВЕДЕНИЕ МЕРОПРИЯТИЙ ПО УЧАСТИЮ В РЕАЛИЗАЦИИ МЕР ПО ПРОФИЛАКТИКЕ ДОРОЖНО-ТРАНСПОРТНОГО ТРАВМАТИЗМА НА ТЕРРИТОРИИ МУНИЦИПАЛЬНОГО ОБРАЗОВАНИЯ №65</t>
  </si>
  <si>
    <t>ПРОВЕДЕНИЕ МЕРОПРИЯТИЙ ПО УЧАСТИЮ В ДЕЯТЕЛЬНОСТИ ПО ПРОФИЛАКТИКЕ ПРАВОНАРУШЕНИЙ В САНКТ-ПЕТЕРБУРГЕ</t>
  </si>
  <si>
    <t>ОРГАНИЗАЦИЯ И ПРОВЕДЕНИЕ ДОСУГОВЫХ МЕРОПРИЯТИЙ ДЛЯ ЖИТЕЛЕЙ МУНИЦИПАЛЬНОГО ОБРАЗОВАНИЯ №65</t>
  </si>
  <si>
    <t>Средства массовой информации</t>
  </si>
  <si>
    <t>Периодическая печать и издательства</t>
  </si>
  <si>
    <t>2. Расходы бюджета</t>
  </si>
  <si>
    <t>Форма 0503117 с. 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</si>
  <si>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</si>
  <si>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</si>
  <si>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</si>
  <si>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Компенсация депутатам, осуществляющим свои полномочия на непостоянной основе</t>
  </si>
  <si>
    <t>Депутаты, осуществляющие свою деятельность на постоянной основе</t>
  </si>
  <si>
    <t>Иные бюджетные ассигнования</t>
  </si>
  <si>
    <t>Иные расходы</t>
  </si>
  <si>
    <t>Налоги, пошлины и сборы</t>
  </si>
  <si>
    <t>ИЗБИРАТЕЛЬНАЯ КОМИССИЯ МУНИЦИПАЛЬНОГО ОБРАЗОВАНИЯ</t>
  </si>
  <si>
    <t>Расходы по осуществлению защиты прав потребителей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</si>
  <si>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</t>
  </si>
  <si>
    <t>Предоставление субсидий бюджетным, автономным учреждениям и иным некоммерческим организациям</t>
  </si>
  <si>
    <t>Безвозмездные перечисления организациям, за исключением государственных и муниципальных организаций</t>
  </si>
  <si>
    <t>Организация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 местного значения</t>
  </si>
  <si>
    <t>Обустройство, содержание и уборка территории спортивных площадок</t>
  </si>
  <si>
    <t>ПРОВЕДЕНИЕ РАБОТ ПО ВОЕННО-ПАТРИОТИЧЕСКОМУ ВОСПИТАНИЮ ГРАЖДАН</t>
  </si>
  <si>
    <t>Участие в деятельности по профилактике терроризма и экстремизма, а также в минимизации и(или) ликвидации последствий проявления терроризма и экстремизма на территории муниципального образования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</si>
  <si>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</t>
  </si>
  <si>
    <t>ОРГАНИЗАЦИЯ МЕСТНЫХ И УЧАСТИЕ В ОРГАНИЗАЦИИ И ПРОВЕДЕНИИ ГОРОДСКИХ ПРАЗДНИЧНЫХ И ИНЫХ ЗРЕЛИЩНЫХ МЕРОПРИЯТИЙ; ОРГАНИЗАЦИИ И ПРОВЕДЕНИЮ МЕРОПРИЯТИЙ ПО СОХРАНЕНИЮ И РАЗВИТИЮ МЕСТНЫХ ТРАДИЦИЙ И ОБРЯДОВ</t>
  </si>
  <si>
    <t>Пенсионное обеспечение</t>
  </si>
  <si>
    <t>Социальное обеспечение и иные выплаты населению</t>
  </si>
  <si>
    <t>Расходы на предоставление пенсии за выслугу лет лицам, замещавщим должности муниципальной службы</t>
  </si>
  <si>
    <t>929 0102 0020000011 100 000</t>
  </si>
  <si>
    <t>929 0103 0020000021 200 000</t>
  </si>
  <si>
    <t>929 0103 0020000022 100 000</t>
  </si>
  <si>
    <t>929 0103 0020000023 100 000</t>
  </si>
  <si>
    <t>929 0103 0920000441 800 000</t>
  </si>
  <si>
    <t>965 0104 0020000031 100 000</t>
  </si>
  <si>
    <t>965 0104 0020000032 100 000</t>
  </si>
  <si>
    <t>965 0104 0020000032 200 000</t>
  </si>
  <si>
    <t>965 0104 0020000032 800 000</t>
  </si>
  <si>
    <t>965 0104 0020000032 831 296</t>
  </si>
  <si>
    <t>965 0104 0020000032 851 291</t>
  </si>
  <si>
    <t>965 0104 00200G0850 100 000</t>
  </si>
  <si>
    <t>965 0104 00200G0850 200 000</t>
  </si>
  <si>
    <t>965 1202 4570000252 200 000</t>
  </si>
  <si>
    <t>965 1102 5120000241 200 000</t>
  </si>
  <si>
    <t>965 1004 51100G0870 300 000</t>
  </si>
  <si>
    <t>965 1004 51100G0860 300 000</t>
  </si>
  <si>
    <t>965 1001 5050000232 300 000</t>
  </si>
  <si>
    <t>965 1001 5050000232 000 000</t>
  </si>
  <si>
    <t>965 1001 5050000231 300 000</t>
  </si>
  <si>
    <t>965 1001 5050000231 000 000</t>
  </si>
  <si>
    <t>965 1001 0000000000 000 000</t>
  </si>
  <si>
    <t>965 0801 4500000561 244 296</t>
  </si>
  <si>
    <t>965 0801 4500000561 200 000</t>
  </si>
  <si>
    <t>965 0801 4500000201 244 296</t>
  </si>
  <si>
    <t>965 0801 4500000201 200 000</t>
  </si>
  <si>
    <t>965 0709 4310000562 200 000</t>
  </si>
  <si>
    <t>965 0709 4310000531 244 296</t>
  </si>
  <si>
    <t>965 0709 4310000531 200 000</t>
  </si>
  <si>
    <t>965 0709 4310000521 200 000</t>
  </si>
  <si>
    <t>965 0709 4310000511 200 000</t>
  </si>
  <si>
    <t>965 0709 4310000491 244 296</t>
  </si>
  <si>
    <t>965 0709 4310000491 200 000</t>
  </si>
  <si>
    <t>965 0709 4310000192 244 296</t>
  </si>
  <si>
    <t>965 0709 4310000192 244 226</t>
  </si>
  <si>
    <t>965 0709 4310000192 200 000</t>
  </si>
  <si>
    <t>965 0709 4310000192 000 000</t>
  </si>
  <si>
    <t>965 0707 4310000191 244 296</t>
  </si>
  <si>
    <t>965 0707 4310000191 200 000</t>
  </si>
  <si>
    <t>965 0705 4280000181 200 000</t>
  </si>
  <si>
    <t>965 0503 6000000501 200 000</t>
  </si>
  <si>
    <t>965 0503 6000000163 244 223</t>
  </si>
  <si>
    <t>965 0503 6000000163 200 000</t>
  </si>
  <si>
    <t>965 0503 6000000162 200 000</t>
  </si>
  <si>
    <t>965 0503 6000000161 853 296</t>
  </si>
  <si>
    <t>965 0503 6000000161 800 000</t>
  </si>
  <si>
    <t>965 0503 6000000161 200 000</t>
  </si>
  <si>
    <t>965 0503 6000000154 200 000</t>
  </si>
  <si>
    <t>965 0503 6000000153 200 000</t>
  </si>
  <si>
    <t>965 0503 6000000152 200 000</t>
  </si>
  <si>
    <t>965 0503 6000000151 200 000</t>
  </si>
  <si>
    <t>965 0503 6000000143 200 000</t>
  </si>
  <si>
    <t>965 0503 6000000142 200 000</t>
  </si>
  <si>
    <t>965 0503 6000000141 200 000</t>
  </si>
  <si>
    <t>965 0503 6000000133 200 000</t>
  </si>
  <si>
    <t>965 0503 6000000132 200 000</t>
  </si>
  <si>
    <t>965 0503 6000000131 853 296</t>
  </si>
  <si>
    <t>965 0503 6000000131 800 000</t>
  </si>
  <si>
    <t>965 0503 6000000131 200 000</t>
  </si>
  <si>
    <t>965 0412 3450000121 200 000</t>
  </si>
  <si>
    <t>965 0401 5100000101 632 242</t>
  </si>
  <si>
    <t>965 0401 5100000101 600 000</t>
  </si>
  <si>
    <t>965 0309 2190000081 200 000</t>
  </si>
  <si>
    <t>965 0309 2190000081 000 000</t>
  </si>
  <si>
    <t>965 0113 0920000073 200 000</t>
  </si>
  <si>
    <t>965 0113 0920000073 000 000</t>
  </si>
  <si>
    <t>913 0107 0200000051 244 340</t>
  </si>
  <si>
    <t>913 0107 0200000051 200 000</t>
  </si>
  <si>
    <t>913 0107 0200000051 100 000</t>
  </si>
  <si>
    <t>965 0104 09200G0100 200 000</t>
  </si>
  <si>
    <t>01/01/2020</t>
  </si>
  <si>
    <t>20</t>
  </si>
  <si>
    <t>815 1 16 90030 03 0100 140</t>
  </si>
  <si>
    <t>ПРОЧИЕ НЕНАЛОГОВЫЕ ДОХОДЫ</t>
  </si>
  <si>
    <t>000 1 17 90000 00 0000 000</t>
  </si>
  <si>
    <t>Прочие неналоговые доходы бюджетов внутригородских муниципальных образований городов федерального значения</t>
  </si>
  <si>
    <t>000 1 17 05000 00 0000 180</t>
  </si>
  <si>
    <t>965 1 17 05030 03 0000 180</t>
  </si>
  <si>
    <t>Дотации бюджетам бюджетной системы Российской Федерации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</si>
  <si>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</si>
  <si>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</si>
  <si>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000 2 02 00000 00 0000 150</t>
  </si>
  <si>
    <t>000 2 02 19999 00 0000 150</t>
  </si>
  <si>
    <t>965 2 02 19999 03 0000 150</t>
  </si>
  <si>
    <t>000 2 02 30000 00 0000 150</t>
  </si>
  <si>
    <t>000 2 02 30024 00 0000 150</t>
  </si>
  <si>
    <t>Субвенции бюджетам 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</si>
  <si>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965 2 02 30024 03 0200 150</t>
  </si>
  <si>
    <t>000 2 02 30027 00 0000 150</t>
  </si>
  <si>
    <t>000 2 02 30027 03 0000 150</t>
  </si>
  <si>
    <t>Субвенции бюджетам  внутригородских муниципальных образований Санкт-Петербурга на содержание ребенка в семье опекуна и приемной семье</t>
  </si>
  <si>
    <t>Субвенции бюджетам  внутригородских муниципальных образований Санкт-Петербурга на  вознаграждение, причитающееся приемному родителю</t>
  </si>
  <si>
    <t>929 0103 0020000021 244 225</t>
  </si>
  <si>
    <t>929 0103 0020000021 244 226</t>
  </si>
  <si>
    <t>Социальные пособия и компенсация персоналу в денежной форме</t>
  </si>
  <si>
    <t>929 0103 0020000023 121 266</t>
  </si>
  <si>
    <t>929 0103 0920000441 853 297</t>
  </si>
  <si>
    <t>965 0104 0020000032 121 266</t>
  </si>
  <si>
    <t>Иные выплаты текущего характера организациям</t>
  </si>
  <si>
    <t>Прочие несоциальные выплаты персоналу в денежной форме</t>
  </si>
  <si>
    <t>965 0104 0020000032 122 266</t>
  </si>
  <si>
    <t>965 0104 0020000032 244 228</t>
  </si>
  <si>
    <t>Услуги, работы для целей капитальных вложений</t>
  </si>
  <si>
    <t>965 0104 0020000032 244 346</t>
  </si>
  <si>
    <t>Увеличение стоимости прочих материальных запасов</t>
  </si>
  <si>
    <t>Увеличение стоимости материальных запасов для целей капитальных вложений</t>
  </si>
  <si>
    <t>965 0104 0020000032 244 347</t>
  </si>
  <si>
    <t>Социальные пособия и компенсации персоналу в денежной форме</t>
  </si>
  <si>
    <t>965 0104 00200G0850 122 266</t>
  </si>
  <si>
    <t>965 0104 00200G0850 244 346</t>
  </si>
  <si>
    <t>913 0107 0200000051 244 226</t>
  </si>
  <si>
    <t>Проведение выборов в представительные органы муниципального образования</t>
  </si>
  <si>
    <t>913 0107 0200000052 000 000</t>
  </si>
  <si>
    <t>913 0107 0200000052 200 000</t>
  </si>
  <si>
    <t>913 0107 0200000052 244 221</t>
  </si>
  <si>
    <t>913 0107 0200000052 244 226</t>
  </si>
  <si>
    <t>913 0107 0200000052 244 310</t>
  </si>
  <si>
    <t>913 0107 0200000052 244 346</t>
  </si>
  <si>
    <t>913 0107 0200000052 244 349</t>
  </si>
  <si>
    <t>Увеличение стоимости прочих материальных запасов однократного применения</t>
  </si>
  <si>
    <t>913 0107 0200000052 800 000</t>
  </si>
  <si>
    <t>913 0107 0200000052 880 296</t>
  </si>
  <si>
    <t>Иные выплаты текущего характера физическим лицам</t>
  </si>
  <si>
    <t>965 0113 0920000073 244 349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</si>
  <si>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</si>
  <si>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965 0113 09200G0100 000 000</t>
  </si>
  <si>
    <t>965 0113 09200G0100 200 000</t>
  </si>
  <si>
    <t>965 0113 09200G0100 244 346</t>
  </si>
  <si>
    <t>965 0309 2190000081 244 349</t>
  </si>
  <si>
    <t>965 0401 5100000101 631 246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</si>
  <si>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</si>
  <si>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965 0412 3450000121 244 349</t>
  </si>
  <si>
    <t>965 0503 6000000132 244 228</t>
  </si>
  <si>
    <t>965 0503 6000000133 244 225</t>
  </si>
  <si>
    <t>965 0503 6000000143 244 349</t>
  </si>
  <si>
    <t>965 0503 6000000151 244 349</t>
  </si>
  <si>
    <t>965 0503 6000000151 244 225</t>
  </si>
  <si>
    <t>965 0503 6000000155 244 226</t>
  </si>
  <si>
    <t>965 0503 6000000155 200 000</t>
  </si>
  <si>
    <t>965 0503 6000000155 000 000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</si>
  <si>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</si>
  <si>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965 0503 6000000161 244 346</t>
  </si>
  <si>
    <t>965 0503 6000000161 244 228</t>
  </si>
  <si>
    <t>965 0709 4310000192 244 349</t>
  </si>
  <si>
    <t>965 0709 4310000491 244 349</t>
  </si>
  <si>
    <t>965 0709 4310000511 244 349</t>
  </si>
  <si>
    <t>965 0709 4310000521 244 349</t>
  </si>
  <si>
    <t>965 0709 4310000531 244 349</t>
  </si>
  <si>
    <t>965 0709 4310000562 244 349</t>
  </si>
  <si>
    <t>965 0801 4500000201 244 349</t>
  </si>
  <si>
    <t>965 0801 4500000561 244 349</t>
  </si>
  <si>
    <t>965 0801 4500000561 244 346</t>
  </si>
  <si>
    <t>965 0801 4500000561 244 222</t>
  </si>
  <si>
    <t>965 1001 5050000231 312 264</t>
  </si>
  <si>
    <t>Пенсии, пособия, выплачиваемые работодателями, нанимателями бывшим работникам</t>
  </si>
  <si>
    <t>965 1001 5050000232 312 264</t>
  </si>
  <si>
    <t>А.Ю. Жуков</t>
  </si>
  <si>
    <t>2020г.</t>
  </si>
  <si>
    <t xml:space="preserve">"21"          февраля          </t>
  </si>
  <si>
    <t>от  27.04.2020г. № ___43__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</si>
</sst>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00000"/>
    <numFmt numFmtId="174" formatCode="0.000"/>
    <numFmt numFmtId="175" formatCode="0.0"/>
    <numFmt numFmtId="176" formatCode="#,##0.00\ &quot;₽&quot;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" fontId="7" fillId="0" borderId="12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4" fontId="2" fillId="0" borderId="18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vertical="top"/>
    </xf>
    <xf numFmtId="4" fontId="7" fillId="0" borderId="12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vertical="top"/>
    </xf>
    <xf numFmtId="4" fontId="2" fillId="0" borderId="18" xfId="0" applyNumberFormat="1" applyFont="1" applyFill="1" applyBorder="1" applyAlignment="1">
      <alignment horizontal="center" vertical="top"/>
    </xf>
    <xf numFmtId="0" fontId="2" fillId="0" borderId="2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9" fillId="0" borderId="21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center" vertical="top"/>
    </xf>
    <xf numFmtId="4" fontId="7" fillId="0" borderId="22" xfId="0" applyNumberFormat="1" applyFont="1" applyBorder="1" applyAlignment="1">
      <alignment horizontal="center" vertical="top"/>
    </xf>
    <xf numFmtId="4" fontId="7" fillId="0" borderId="22" xfId="0" applyNumberFormat="1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wrapText="1"/>
    </xf>
    <xf numFmtId="4" fontId="11" fillId="0" borderId="12" xfId="0" applyNumberFormat="1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horizontal="left" wrapText="1"/>
    </xf>
    <xf numFmtId="4" fontId="11" fillId="33" borderId="12" xfId="0" applyNumberFormat="1" applyFont="1" applyFill="1" applyBorder="1" applyAlignment="1">
      <alignment horizontal="left" wrapText="1"/>
    </xf>
    <xf numFmtId="4" fontId="11" fillId="33" borderId="12" xfId="0" applyNumberFormat="1" applyFont="1" applyFill="1" applyBorder="1" applyAlignment="1">
      <alignment horizontal="left" vertical="center" wrapText="1"/>
    </xf>
    <xf numFmtId="0" fontId="12" fillId="0" borderId="0" xfId="52" applyFont="1">
      <alignment/>
      <protection/>
    </xf>
    <xf numFmtId="0" fontId="12" fillId="33" borderId="0" xfId="52" applyFont="1" applyFill="1">
      <alignment/>
      <protection/>
    </xf>
    <xf numFmtId="0" fontId="13" fillId="0" borderId="0" xfId="52" applyFont="1">
      <alignment/>
      <protection/>
    </xf>
    <xf numFmtId="0" fontId="13" fillId="33" borderId="0" xfId="52" applyFont="1" applyFill="1">
      <alignment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wrapText="1"/>
    </xf>
    <xf numFmtId="49" fontId="11" fillId="0" borderId="12" xfId="0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" fontId="7" fillId="0" borderId="12" xfId="0" applyNumberFormat="1" applyFont="1" applyFill="1" applyBorder="1" applyAlignment="1">
      <alignment horizontal="center" wrapText="1"/>
    </xf>
    <xf numFmtId="4" fontId="7" fillId="0" borderId="19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wrapText="1"/>
    </xf>
    <xf numFmtId="4" fontId="2" fillId="0" borderId="23" xfId="0" applyNumberFormat="1" applyFont="1" applyFill="1" applyBorder="1" applyAlignment="1">
      <alignment horizontal="center" wrapText="1"/>
    </xf>
    <xf numFmtId="4" fontId="2" fillId="0" borderId="24" xfId="0" applyNumberFormat="1" applyFont="1" applyFill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7" fillId="0" borderId="23" xfId="0" applyNumberFormat="1" applyFont="1" applyFill="1" applyBorder="1" applyAlignment="1">
      <alignment horizontal="center" wrapText="1"/>
    </xf>
    <xf numFmtId="9" fontId="7" fillId="0" borderId="10" xfId="56" applyFont="1" applyFill="1" applyBorder="1" applyAlignment="1">
      <alignment horizontal="center" wrapText="1"/>
    </xf>
    <xf numFmtId="9" fontId="7" fillId="0" borderId="15" xfId="56" applyFont="1" applyFill="1" applyBorder="1" applyAlignment="1">
      <alignment horizontal="center" wrapText="1"/>
    </xf>
    <xf numFmtId="9" fontId="7" fillId="0" borderId="23" xfId="56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4" fontId="2" fillId="0" borderId="1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wrapText="1"/>
    </xf>
    <xf numFmtId="0" fontId="12" fillId="0" borderId="0" xfId="52" applyFont="1" applyAlignment="1">
      <alignment horizont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71"/>
  <sheetViews>
    <sheetView tabSelected="1" view="pageBreakPreview" zoomScale="130" zoomScaleNormal="110" zoomScaleSheetLayoutView="130" zoomScalePageLayoutView="0" workbookViewId="0" topLeftCell="A71">
      <selection activeCell="A3" sqref="A3:DD3"/>
    </sheetView>
  </sheetViews>
  <sheetFormatPr defaultColWidth="0.875" defaultRowHeight="12.75"/>
  <cols>
    <col min="1" max="25" width="0.875" style="1" customWidth="1"/>
    <col min="26" max="26" width="2.25390625" style="1" customWidth="1"/>
    <col min="27" max="27" width="4.00390625" style="1" customWidth="1"/>
    <col min="28" max="32" width="0.875" style="1" customWidth="1"/>
    <col min="33" max="33" width="1.00390625" style="1" customWidth="1"/>
    <col min="34" max="34" width="2.625" style="1" customWidth="1"/>
    <col min="35" max="53" width="0.875" style="1" customWidth="1"/>
    <col min="54" max="54" width="2.125" style="1" customWidth="1"/>
    <col min="55" max="56" width="0.875" style="1" customWidth="1"/>
    <col min="57" max="57" width="0.37109375" style="1" customWidth="1"/>
    <col min="58" max="58" width="0.875" style="1" hidden="1" customWidth="1"/>
    <col min="59" max="59" width="2.25390625" style="1" customWidth="1"/>
    <col min="60" max="68" width="0.875" style="1" customWidth="1"/>
    <col min="69" max="69" width="0.37109375" style="1" customWidth="1"/>
    <col min="70" max="70" width="0.12890625" style="1" customWidth="1"/>
    <col min="71" max="71" width="0.875" style="1" customWidth="1"/>
    <col min="72" max="72" width="0.2421875" style="1" customWidth="1"/>
    <col min="73" max="73" width="0.875" style="1" hidden="1" customWidth="1"/>
    <col min="74" max="74" width="0.875" style="1" customWidth="1"/>
    <col min="75" max="75" width="0.12890625" style="1" customWidth="1"/>
    <col min="76" max="76" width="0.875" style="1" hidden="1" customWidth="1"/>
    <col min="77" max="90" width="0.875" style="1" customWidth="1"/>
    <col min="91" max="91" width="0.12890625" style="1" customWidth="1"/>
    <col min="92" max="92" width="0.875" style="1" hidden="1" customWidth="1"/>
    <col min="93" max="108" width="0.875" style="1" customWidth="1"/>
    <col min="109" max="109" width="27.875" style="1" customWidth="1"/>
    <col min="110" max="129" width="0.875" style="1" customWidth="1"/>
    <col min="130" max="130" width="12.875" style="1" bestFit="1" customWidth="1"/>
    <col min="131" max="16384" width="0.875" style="1" customWidth="1"/>
  </cols>
  <sheetData>
    <row r="1" ht="21" customHeight="1">
      <c r="CL1" s="1" t="s">
        <v>268</v>
      </c>
    </row>
    <row r="2" ht="17.25" customHeight="1">
      <c r="BO2" s="1" t="s">
        <v>269</v>
      </c>
    </row>
    <row r="3" spans="1:108" ht="15" customHeight="1">
      <c r="A3" s="71" t="s">
        <v>547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</row>
    <row r="4" spans="1:108" ht="15" customHeight="1" thickBot="1">
      <c r="A4" s="130" t="s">
        <v>23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O4" s="125" t="s">
        <v>7</v>
      </c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7"/>
    </row>
    <row r="5" spans="1:108" s="2" customFormat="1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CM5" s="4" t="s">
        <v>39</v>
      </c>
      <c r="CO5" s="145" t="s">
        <v>24</v>
      </c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7"/>
    </row>
    <row r="6" spans="36:108" s="2" customFormat="1" ht="15" customHeight="1">
      <c r="AJ6" s="4" t="s">
        <v>12</v>
      </c>
      <c r="AK6" s="148" t="s">
        <v>42</v>
      </c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28">
        <v>20</v>
      </c>
      <c r="BB6" s="128"/>
      <c r="BC6" s="128"/>
      <c r="BD6" s="128"/>
      <c r="BE6" s="129" t="s">
        <v>459</v>
      </c>
      <c r="BF6" s="129"/>
      <c r="BG6" s="129"/>
      <c r="BH6" s="2" t="s">
        <v>13</v>
      </c>
      <c r="CM6" s="4" t="s">
        <v>8</v>
      </c>
      <c r="CO6" s="120" t="s">
        <v>458</v>
      </c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</row>
    <row r="7" spans="1:108" s="2" customFormat="1" ht="14.25" customHeight="1">
      <c r="A7" s="2" t="s">
        <v>33</v>
      </c>
      <c r="CM7" s="4" t="s">
        <v>9</v>
      </c>
      <c r="CO7" s="120" t="s">
        <v>63</v>
      </c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</row>
    <row r="8" spans="1:108" s="2" customFormat="1" ht="27" customHeight="1">
      <c r="A8" s="5" t="s">
        <v>34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8"/>
      <c r="Q8" s="8"/>
      <c r="R8" s="8"/>
      <c r="S8" s="123" t="s">
        <v>49</v>
      </c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8"/>
      <c r="BZ8" s="8"/>
      <c r="CA8" s="8"/>
      <c r="CB8" s="8"/>
      <c r="CC8" s="8"/>
      <c r="CD8" s="5"/>
      <c r="CM8" s="4" t="s">
        <v>32</v>
      </c>
      <c r="CO8" s="120" t="s">
        <v>50</v>
      </c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2"/>
    </row>
    <row r="9" spans="1:108" s="2" customFormat="1" ht="28.5" customHeight="1">
      <c r="A9" s="5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8"/>
      <c r="AP9" s="8"/>
      <c r="AQ9" s="124" t="s">
        <v>40</v>
      </c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8"/>
      <c r="BZ9" s="8"/>
      <c r="CA9" s="8"/>
      <c r="CB9" s="8"/>
      <c r="CC9" s="8"/>
      <c r="CD9" s="5"/>
      <c r="CM9" s="4" t="s">
        <v>318</v>
      </c>
      <c r="CO9" s="120" t="s">
        <v>64</v>
      </c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2"/>
    </row>
    <row r="10" spans="1:108" s="2" customFormat="1" ht="15" customHeight="1">
      <c r="A10" s="2" t="s">
        <v>274</v>
      </c>
      <c r="CM10" s="4"/>
      <c r="CO10" s="120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2"/>
    </row>
    <row r="11" spans="1:108" s="2" customFormat="1" ht="14.25" customHeight="1" thickBot="1">
      <c r="A11" s="2" t="s">
        <v>29</v>
      </c>
      <c r="CO11" s="150" t="s">
        <v>10</v>
      </c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2"/>
    </row>
    <row r="12" spans="1:108" s="3" customFormat="1" ht="25.5" customHeight="1">
      <c r="A12" s="149" t="s">
        <v>25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</row>
    <row r="13" spans="1:108" ht="34.5" customHeight="1">
      <c r="A13" s="153" t="s">
        <v>0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 t="s">
        <v>1</v>
      </c>
      <c r="AC13" s="139"/>
      <c r="AD13" s="139"/>
      <c r="AE13" s="139"/>
      <c r="AF13" s="139"/>
      <c r="AG13" s="139"/>
      <c r="AH13" s="139" t="s">
        <v>35</v>
      </c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 t="s">
        <v>30</v>
      </c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 t="s">
        <v>2</v>
      </c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 t="s">
        <v>3</v>
      </c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40"/>
    </row>
    <row r="14" spans="1:108" s="7" customFormat="1" ht="12" customHeight="1" thickBot="1">
      <c r="A14" s="144">
        <v>1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>
        <v>2</v>
      </c>
      <c r="AC14" s="141"/>
      <c r="AD14" s="141"/>
      <c r="AE14" s="141"/>
      <c r="AF14" s="141"/>
      <c r="AG14" s="141"/>
      <c r="AH14" s="141">
        <v>3</v>
      </c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>
        <v>4</v>
      </c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>
        <v>5</v>
      </c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>
        <v>6</v>
      </c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2"/>
    </row>
    <row r="15" spans="1:130" ht="14.25" customHeight="1">
      <c r="A15" s="131" t="s">
        <v>26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2"/>
      <c r="AB15" s="137" t="s">
        <v>5</v>
      </c>
      <c r="AC15" s="138"/>
      <c r="AD15" s="138"/>
      <c r="AE15" s="138"/>
      <c r="AF15" s="138"/>
      <c r="AG15" s="138"/>
      <c r="AH15" s="138" t="s">
        <v>6</v>
      </c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4">
        <f>BC17+BC58</f>
        <v>228159900</v>
      </c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>
        <f>BY17+BY58</f>
        <v>233646315.01999998</v>
      </c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6"/>
      <c r="DZ15" s="10"/>
    </row>
    <row r="16" spans="1:108" ht="13.5" customHeight="1">
      <c r="A16" s="131" t="s">
        <v>4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2"/>
      <c r="AB16" s="74"/>
      <c r="AC16" s="75"/>
      <c r="AD16" s="75"/>
      <c r="AE16" s="75"/>
      <c r="AF16" s="75"/>
      <c r="AG16" s="75"/>
      <c r="AH16" s="75" t="s">
        <v>41</v>
      </c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133" t="s">
        <v>41</v>
      </c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 t="s">
        <v>41</v>
      </c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 t="s">
        <v>41</v>
      </c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43"/>
    </row>
    <row r="17" spans="1:109" ht="24.75" customHeight="1">
      <c r="A17" s="79" t="s">
        <v>66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0"/>
      <c r="AB17" s="103" t="s">
        <v>5</v>
      </c>
      <c r="AC17" s="104"/>
      <c r="AD17" s="104"/>
      <c r="AE17" s="104"/>
      <c r="AF17" s="104"/>
      <c r="AG17" s="104"/>
      <c r="AH17" s="95" t="s">
        <v>121</v>
      </c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7"/>
      <c r="BC17" s="81">
        <f>BC18+BC38+BC44+BC55</f>
        <v>182378000</v>
      </c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>
        <f>BY18+BY38+BY44+BY55</f>
        <v>187864415.01999998</v>
      </c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 t="s">
        <v>41</v>
      </c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2"/>
      <c r="DE17" s="17"/>
    </row>
    <row r="18" spans="1:108" ht="24" customHeight="1">
      <c r="A18" s="79" t="s">
        <v>67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80"/>
      <c r="AB18" s="103" t="s">
        <v>5</v>
      </c>
      <c r="AC18" s="104"/>
      <c r="AD18" s="104"/>
      <c r="AE18" s="104"/>
      <c r="AF18" s="104"/>
      <c r="AG18" s="104"/>
      <c r="AH18" s="95" t="s">
        <v>325</v>
      </c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7"/>
      <c r="BC18" s="81">
        <f>BC19+BC27+BC30</f>
        <v>174226700</v>
      </c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>
        <f>BY19+BY27+BY30</f>
        <v>174730965.2</v>
      </c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 t="s">
        <v>41</v>
      </c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2"/>
    </row>
    <row r="19" spans="1:108" ht="36" customHeight="1">
      <c r="A19" s="79" t="s">
        <v>68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80"/>
      <c r="AB19" s="103" t="s">
        <v>5</v>
      </c>
      <c r="AC19" s="104"/>
      <c r="AD19" s="104"/>
      <c r="AE19" s="104"/>
      <c r="AF19" s="104"/>
      <c r="AG19" s="104"/>
      <c r="AH19" s="95" t="s">
        <v>341</v>
      </c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7"/>
      <c r="BC19" s="81">
        <f>BC20+BC23+BC26</f>
        <v>71510900</v>
      </c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>
        <f>BY20+BY23+BY26</f>
        <v>70502972.58</v>
      </c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>
        <f>BC19-BY19</f>
        <v>1007927.4200000018</v>
      </c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2"/>
    </row>
    <row r="20" spans="1:108" ht="46.5" customHeight="1">
      <c r="A20" s="105" t="s">
        <v>51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6"/>
      <c r="AB20" s="74" t="s">
        <v>5</v>
      </c>
      <c r="AC20" s="75"/>
      <c r="AD20" s="75"/>
      <c r="AE20" s="75"/>
      <c r="AF20" s="75"/>
      <c r="AG20" s="75"/>
      <c r="AH20" s="76" t="s">
        <v>342</v>
      </c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8"/>
      <c r="BC20" s="72">
        <f>BC21+BC22</f>
        <v>48603900</v>
      </c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>
        <f>BY21+BY22</f>
        <v>48023801.38</v>
      </c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81">
        <f>BC20-BY20</f>
        <v>580098.6199999973</v>
      </c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2"/>
    </row>
    <row r="21" spans="1:108" ht="46.5" customHeight="1">
      <c r="A21" s="105" t="s">
        <v>51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6"/>
      <c r="AB21" s="74" t="s">
        <v>5</v>
      </c>
      <c r="AC21" s="75"/>
      <c r="AD21" s="75"/>
      <c r="AE21" s="75"/>
      <c r="AF21" s="75"/>
      <c r="AG21" s="75"/>
      <c r="AH21" s="76" t="s">
        <v>248</v>
      </c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8"/>
      <c r="BC21" s="72">
        <v>48600000</v>
      </c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>
        <v>48019273.03</v>
      </c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>
        <f>BC21-BY21</f>
        <v>580726.9699999988</v>
      </c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3"/>
    </row>
    <row r="22" spans="1:108" ht="59.25" customHeight="1">
      <c r="A22" s="105" t="s">
        <v>52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6"/>
      <c r="AB22" s="74" t="s">
        <v>5</v>
      </c>
      <c r="AC22" s="75"/>
      <c r="AD22" s="75"/>
      <c r="AE22" s="75"/>
      <c r="AF22" s="75"/>
      <c r="AG22" s="75"/>
      <c r="AH22" s="76" t="s">
        <v>249</v>
      </c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8"/>
      <c r="BC22" s="72">
        <v>3900</v>
      </c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>
        <v>4528.35</v>
      </c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 t="s">
        <v>41</v>
      </c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3"/>
    </row>
    <row r="23" spans="1:108" ht="57" customHeight="1">
      <c r="A23" s="105" t="s">
        <v>53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6"/>
      <c r="AB23" s="74" t="s">
        <v>5</v>
      </c>
      <c r="AC23" s="75"/>
      <c r="AD23" s="75"/>
      <c r="AE23" s="75"/>
      <c r="AF23" s="75"/>
      <c r="AG23" s="75"/>
      <c r="AH23" s="76" t="s">
        <v>343</v>
      </c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8"/>
      <c r="BC23" s="72">
        <f>BC24+BC25</f>
        <v>22900300</v>
      </c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>
        <f>BY24+BY25</f>
        <v>22472391.68</v>
      </c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81">
        <f>BC23-BY23</f>
        <v>427908.3200000003</v>
      </c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2"/>
    </row>
    <row r="24" spans="1:108" ht="90" customHeight="1">
      <c r="A24" s="105" t="s">
        <v>323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6"/>
      <c r="AB24" s="74" t="s">
        <v>5</v>
      </c>
      <c r="AC24" s="75"/>
      <c r="AD24" s="75"/>
      <c r="AE24" s="75"/>
      <c r="AF24" s="75"/>
      <c r="AG24" s="75"/>
      <c r="AH24" s="76" t="s">
        <v>250</v>
      </c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8"/>
      <c r="BC24" s="72">
        <v>22900000</v>
      </c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>
        <v>22472125.46</v>
      </c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>
        <f>BC24-BY24</f>
        <v>427874.5399999991</v>
      </c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3"/>
    </row>
    <row r="25" spans="1:108" ht="68.25" customHeight="1">
      <c r="A25" s="105" t="s">
        <v>54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6"/>
      <c r="AB25" s="74" t="s">
        <v>5</v>
      </c>
      <c r="AC25" s="75"/>
      <c r="AD25" s="75"/>
      <c r="AE25" s="75"/>
      <c r="AF25" s="75"/>
      <c r="AG25" s="75"/>
      <c r="AH25" s="76" t="s">
        <v>251</v>
      </c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8"/>
      <c r="BC25" s="72">
        <v>300</v>
      </c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>
        <v>266.22</v>
      </c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>
        <f>BC25-BY25</f>
        <v>33.77999999999997</v>
      </c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3"/>
    </row>
    <row r="26" spans="1:108" ht="48.75" customHeight="1">
      <c r="A26" s="105" t="s">
        <v>324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6"/>
      <c r="AB26" s="74" t="s">
        <v>5</v>
      </c>
      <c r="AC26" s="75"/>
      <c r="AD26" s="75"/>
      <c r="AE26" s="75"/>
      <c r="AF26" s="75"/>
      <c r="AG26" s="75"/>
      <c r="AH26" s="76" t="s">
        <v>252</v>
      </c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8"/>
      <c r="BC26" s="72">
        <v>6700</v>
      </c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>
        <v>6779.52</v>
      </c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 t="s">
        <v>41</v>
      </c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3"/>
    </row>
    <row r="27" spans="1:109" ht="38.25" customHeight="1">
      <c r="A27" s="79" t="s">
        <v>55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80"/>
      <c r="AB27" s="103" t="s">
        <v>5</v>
      </c>
      <c r="AC27" s="104"/>
      <c r="AD27" s="104"/>
      <c r="AE27" s="104"/>
      <c r="AF27" s="104"/>
      <c r="AG27" s="104"/>
      <c r="AH27" s="95" t="s">
        <v>344</v>
      </c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7"/>
      <c r="BC27" s="81">
        <f>BC28+BC29</f>
        <v>90098800</v>
      </c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>
        <f>BY28+BY29</f>
        <v>90248536.14</v>
      </c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 t="s">
        <v>41</v>
      </c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2"/>
      <c r="DE27" s="10"/>
    </row>
    <row r="28" spans="1:108" ht="25.5" customHeight="1">
      <c r="A28" s="105" t="s">
        <v>55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6"/>
      <c r="AB28" s="74" t="s">
        <v>5</v>
      </c>
      <c r="AC28" s="75"/>
      <c r="AD28" s="75"/>
      <c r="AE28" s="75"/>
      <c r="AF28" s="75"/>
      <c r="AG28" s="75"/>
      <c r="AH28" s="76" t="s">
        <v>253</v>
      </c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8"/>
      <c r="BC28" s="72">
        <v>90092300</v>
      </c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>
        <v>90241993.43</v>
      </c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 t="s">
        <v>41</v>
      </c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3"/>
    </row>
    <row r="29" spans="1:108" ht="47.25" customHeight="1">
      <c r="A29" s="105" t="s">
        <v>56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6"/>
      <c r="AB29" s="74" t="s">
        <v>5</v>
      </c>
      <c r="AC29" s="75"/>
      <c r="AD29" s="75"/>
      <c r="AE29" s="75"/>
      <c r="AF29" s="75"/>
      <c r="AG29" s="75"/>
      <c r="AH29" s="76" t="s">
        <v>254</v>
      </c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8"/>
      <c r="BC29" s="72">
        <v>6500</v>
      </c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>
        <v>6542.71</v>
      </c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 t="s">
        <v>41</v>
      </c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3"/>
    </row>
    <row r="30" spans="1:108" ht="36" customHeight="1">
      <c r="A30" s="79" t="s">
        <v>69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80"/>
      <c r="AB30" s="103" t="s">
        <v>5</v>
      </c>
      <c r="AC30" s="104"/>
      <c r="AD30" s="104"/>
      <c r="AE30" s="104"/>
      <c r="AF30" s="104"/>
      <c r="AG30" s="104"/>
      <c r="AH30" s="95" t="s">
        <v>345</v>
      </c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7"/>
      <c r="BC30" s="81">
        <f>BC31</f>
        <v>12617000</v>
      </c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>
        <f>BY31</f>
        <v>13979456.48</v>
      </c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 t="s">
        <v>41</v>
      </c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2"/>
    </row>
    <row r="31" spans="1:108" ht="60.75" customHeight="1">
      <c r="A31" s="105" t="s">
        <v>70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6"/>
      <c r="AB31" s="74" t="s">
        <v>5</v>
      </c>
      <c r="AC31" s="75"/>
      <c r="AD31" s="75"/>
      <c r="AE31" s="75"/>
      <c r="AF31" s="75"/>
      <c r="AG31" s="75"/>
      <c r="AH31" s="76" t="s">
        <v>255</v>
      </c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8"/>
      <c r="BC31" s="72">
        <v>12617000</v>
      </c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>
        <v>13979456.48</v>
      </c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 t="s">
        <v>41</v>
      </c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3"/>
    </row>
    <row r="32" spans="1:108" ht="15" customHeight="1" hidden="1">
      <c r="A32" s="79" t="s">
        <v>71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80"/>
      <c r="AB32" s="103" t="s">
        <v>5</v>
      </c>
      <c r="AC32" s="104"/>
      <c r="AD32" s="104"/>
      <c r="AE32" s="104"/>
      <c r="AF32" s="104"/>
      <c r="AG32" s="104"/>
      <c r="AH32" s="95" t="s">
        <v>128</v>
      </c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7"/>
      <c r="BC32" s="81">
        <f>BC33</f>
        <v>0</v>
      </c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>
        <f>BY33</f>
        <v>0</v>
      </c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2"/>
    </row>
    <row r="33" spans="1:108" ht="24" customHeight="1" hidden="1">
      <c r="A33" s="79" t="s">
        <v>72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80"/>
      <c r="AB33" s="103" t="s">
        <v>5</v>
      </c>
      <c r="AC33" s="104"/>
      <c r="AD33" s="104"/>
      <c r="AE33" s="104"/>
      <c r="AF33" s="104"/>
      <c r="AG33" s="104"/>
      <c r="AH33" s="95" t="s">
        <v>129</v>
      </c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7"/>
      <c r="BC33" s="81">
        <f>BC34</f>
        <v>0</v>
      </c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>
        <f>BY34</f>
        <v>0</v>
      </c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2"/>
    </row>
    <row r="34" spans="1:108" ht="81" customHeight="1" hidden="1">
      <c r="A34" s="105" t="s">
        <v>73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6"/>
      <c r="AB34" s="74" t="s">
        <v>5</v>
      </c>
      <c r="AC34" s="75"/>
      <c r="AD34" s="75"/>
      <c r="AE34" s="75"/>
      <c r="AF34" s="75"/>
      <c r="AG34" s="75"/>
      <c r="AH34" s="76" t="s">
        <v>256</v>
      </c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8"/>
      <c r="BC34" s="72">
        <v>0</v>
      </c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>
        <v>0</v>
      </c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3"/>
    </row>
    <row r="35" spans="1:108" ht="45.75" customHeight="1" hidden="1">
      <c r="A35" s="79" t="s">
        <v>74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80"/>
      <c r="AB35" s="103" t="s">
        <v>5</v>
      </c>
      <c r="AC35" s="104"/>
      <c r="AD35" s="104"/>
      <c r="AE35" s="104"/>
      <c r="AF35" s="104"/>
      <c r="AG35" s="104"/>
      <c r="AH35" s="95" t="s">
        <v>118</v>
      </c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7"/>
      <c r="BC35" s="81" t="s">
        <v>41</v>
      </c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 t="s">
        <v>83</v>
      </c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2"/>
    </row>
    <row r="36" spans="1:108" ht="15" customHeight="1" hidden="1">
      <c r="A36" s="79" t="s">
        <v>71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80"/>
      <c r="AB36" s="103" t="s">
        <v>5</v>
      </c>
      <c r="AC36" s="104"/>
      <c r="AD36" s="104"/>
      <c r="AE36" s="104"/>
      <c r="AF36" s="104"/>
      <c r="AG36" s="104"/>
      <c r="AH36" s="95" t="s">
        <v>119</v>
      </c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7"/>
      <c r="BC36" s="81" t="s">
        <v>41</v>
      </c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 t="s">
        <v>83</v>
      </c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2"/>
    </row>
    <row r="37" spans="1:108" ht="27" customHeight="1" hidden="1">
      <c r="A37" s="105" t="s">
        <v>75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6"/>
      <c r="AB37" s="74" t="s">
        <v>5</v>
      </c>
      <c r="AC37" s="75"/>
      <c r="AD37" s="75"/>
      <c r="AE37" s="75"/>
      <c r="AF37" s="75"/>
      <c r="AG37" s="75"/>
      <c r="AH37" s="76" t="s">
        <v>120</v>
      </c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8"/>
      <c r="BC37" s="72" t="s">
        <v>41</v>
      </c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 t="s">
        <v>83</v>
      </c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3"/>
    </row>
    <row r="38" spans="1:108" ht="38.25" customHeight="1">
      <c r="A38" s="79" t="s">
        <v>76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80"/>
      <c r="AB38" s="103" t="s">
        <v>5</v>
      </c>
      <c r="AC38" s="104"/>
      <c r="AD38" s="104"/>
      <c r="AE38" s="104"/>
      <c r="AF38" s="104"/>
      <c r="AG38" s="104"/>
      <c r="AH38" s="95" t="s">
        <v>122</v>
      </c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7"/>
      <c r="BC38" s="81">
        <f>BC39</f>
        <v>40700</v>
      </c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>
        <f>BY39</f>
        <v>4892871.73</v>
      </c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 t="s">
        <v>41</v>
      </c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2"/>
    </row>
    <row r="39" spans="1:108" ht="29.25" customHeight="1">
      <c r="A39" s="80" t="s">
        <v>333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1"/>
      <c r="AB39" s="74" t="s">
        <v>5</v>
      </c>
      <c r="AC39" s="75"/>
      <c r="AD39" s="75"/>
      <c r="AE39" s="75"/>
      <c r="AF39" s="75"/>
      <c r="AG39" s="75"/>
      <c r="AH39" s="95" t="s">
        <v>334</v>
      </c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7"/>
      <c r="BC39" s="89">
        <f>BC40</f>
        <v>40700</v>
      </c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1"/>
      <c r="BW39" s="56"/>
      <c r="BX39" s="56"/>
      <c r="BY39" s="89">
        <f>BY40</f>
        <v>4892871.73</v>
      </c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1"/>
      <c r="CM39" s="56"/>
      <c r="CN39" s="56"/>
      <c r="CO39" s="89" t="s">
        <v>41</v>
      </c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154"/>
    </row>
    <row r="40" spans="1:108" ht="32.25" customHeight="1">
      <c r="A40" s="80" t="s">
        <v>331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1"/>
      <c r="AB40" s="74" t="s">
        <v>5</v>
      </c>
      <c r="AC40" s="75"/>
      <c r="AD40" s="75"/>
      <c r="AE40" s="75"/>
      <c r="AF40" s="75"/>
      <c r="AG40" s="75"/>
      <c r="AH40" s="95" t="s">
        <v>340</v>
      </c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7"/>
      <c r="BC40" s="89">
        <f>BC41</f>
        <v>40700</v>
      </c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1"/>
      <c r="BW40" s="56"/>
      <c r="BX40" s="56"/>
      <c r="BY40" s="89">
        <f>BY41</f>
        <v>4892871.73</v>
      </c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1"/>
      <c r="CM40" s="56"/>
      <c r="CN40" s="56"/>
      <c r="CO40" s="89" t="s">
        <v>41</v>
      </c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154"/>
    </row>
    <row r="41" spans="1:108" ht="60" customHeight="1">
      <c r="A41" s="106" t="s">
        <v>332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74" t="s">
        <v>5</v>
      </c>
      <c r="AC41" s="75"/>
      <c r="AD41" s="75"/>
      <c r="AE41" s="75"/>
      <c r="AF41" s="75"/>
      <c r="AG41" s="75"/>
      <c r="AH41" s="76" t="s">
        <v>329</v>
      </c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8"/>
      <c r="BC41" s="83">
        <f>BC42+BC43</f>
        <v>40700</v>
      </c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5"/>
      <c r="BW41" s="55"/>
      <c r="BX41" s="55"/>
      <c r="BY41" s="83">
        <f>BY42+BY43</f>
        <v>4892871.73</v>
      </c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5"/>
      <c r="CM41" s="56"/>
      <c r="CN41" s="56"/>
      <c r="CO41" s="89" t="s">
        <v>41</v>
      </c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154"/>
    </row>
    <row r="42" spans="1:108" ht="104.25" customHeight="1">
      <c r="A42" s="105" t="s">
        <v>272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6"/>
      <c r="AB42" s="74" t="s">
        <v>5</v>
      </c>
      <c r="AC42" s="75"/>
      <c r="AD42" s="75"/>
      <c r="AE42" s="75"/>
      <c r="AF42" s="75"/>
      <c r="AG42" s="75"/>
      <c r="AH42" s="76" t="s">
        <v>270</v>
      </c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8"/>
      <c r="BC42" s="72">
        <v>13600</v>
      </c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>
        <v>4865740</v>
      </c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 t="s">
        <v>41</v>
      </c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3"/>
    </row>
    <row r="43" spans="1:108" ht="47.25" customHeight="1">
      <c r="A43" s="105" t="s">
        <v>273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6"/>
      <c r="AB43" s="74" t="s">
        <v>5</v>
      </c>
      <c r="AC43" s="75"/>
      <c r="AD43" s="75"/>
      <c r="AE43" s="75"/>
      <c r="AF43" s="75"/>
      <c r="AG43" s="75"/>
      <c r="AH43" s="76" t="s">
        <v>271</v>
      </c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8"/>
      <c r="BC43" s="72">
        <v>27100</v>
      </c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>
        <v>27131.73</v>
      </c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 t="s">
        <v>41</v>
      </c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3"/>
    </row>
    <row r="44" spans="1:108" ht="27.75" customHeight="1">
      <c r="A44" s="79" t="s">
        <v>77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80"/>
      <c r="AB44" s="103" t="s">
        <v>5</v>
      </c>
      <c r="AC44" s="104"/>
      <c r="AD44" s="104"/>
      <c r="AE44" s="104"/>
      <c r="AF44" s="104"/>
      <c r="AG44" s="104"/>
      <c r="AH44" s="95" t="s">
        <v>123</v>
      </c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7"/>
      <c r="BC44" s="81">
        <f>BC45+BC46</f>
        <v>8094000</v>
      </c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>
        <f>BY45+BY46</f>
        <v>8223987.49</v>
      </c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 t="s">
        <v>41</v>
      </c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2"/>
    </row>
    <row r="45" spans="1:108" ht="78.75" customHeight="1">
      <c r="A45" s="105" t="s">
        <v>57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6"/>
      <c r="AB45" s="74" t="s">
        <v>5</v>
      </c>
      <c r="AC45" s="75"/>
      <c r="AD45" s="75"/>
      <c r="AE45" s="75"/>
      <c r="AF45" s="75"/>
      <c r="AG45" s="75"/>
      <c r="AH45" s="76" t="s">
        <v>257</v>
      </c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8"/>
      <c r="BC45" s="72">
        <v>64000</v>
      </c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>
        <v>73140.74</v>
      </c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 t="s">
        <v>41</v>
      </c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3"/>
    </row>
    <row r="46" spans="1:108" ht="51.75" customHeight="1">
      <c r="A46" s="79" t="s">
        <v>78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80"/>
      <c r="AB46" s="103" t="s">
        <v>5</v>
      </c>
      <c r="AC46" s="104"/>
      <c r="AD46" s="104"/>
      <c r="AE46" s="104"/>
      <c r="AF46" s="104"/>
      <c r="AG46" s="104"/>
      <c r="AH46" s="95" t="s">
        <v>124</v>
      </c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7"/>
      <c r="BC46" s="81">
        <f>BC47</f>
        <v>8030000</v>
      </c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>
        <f>BY47</f>
        <v>8150846.75</v>
      </c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 t="s">
        <v>41</v>
      </c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2"/>
    </row>
    <row r="47" spans="1:108" ht="82.5" customHeight="1">
      <c r="A47" s="106" t="s">
        <v>335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3"/>
      <c r="AB47" s="74" t="s">
        <v>5</v>
      </c>
      <c r="AC47" s="75"/>
      <c r="AD47" s="75"/>
      <c r="AE47" s="75"/>
      <c r="AF47" s="75"/>
      <c r="AG47" s="75"/>
      <c r="AH47" s="76" t="s">
        <v>330</v>
      </c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8"/>
      <c r="BC47" s="83">
        <f>BC48+BC49+BC50+BC51+BC52+BC53</f>
        <v>8030000</v>
      </c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5"/>
      <c r="BW47" s="55"/>
      <c r="BX47" s="55"/>
      <c r="BY47" s="83">
        <f>BY48+BY49+BY50+BY51+BY52+BY53</f>
        <v>8150846.75</v>
      </c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5"/>
      <c r="CM47" s="56"/>
      <c r="CN47" s="56"/>
      <c r="CO47" s="89" t="s">
        <v>41</v>
      </c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154"/>
    </row>
    <row r="48" spans="1:108" ht="106.5" customHeight="1">
      <c r="A48" s="105" t="s">
        <v>275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6"/>
      <c r="AB48" s="74" t="s">
        <v>5</v>
      </c>
      <c r="AC48" s="75"/>
      <c r="AD48" s="75"/>
      <c r="AE48" s="75"/>
      <c r="AF48" s="75"/>
      <c r="AG48" s="75"/>
      <c r="AH48" s="76" t="s">
        <v>326</v>
      </c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8"/>
      <c r="BC48" s="72">
        <v>2400000</v>
      </c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>
        <v>2450075.92</v>
      </c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 t="s">
        <v>41</v>
      </c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3"/>
    </row>
    <row r="49" spans="1:108" ht="105" customHeight="1">
      <c r="A49" s="105" t="s">
        <v>275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6"/>
      <c r="AB49" s="74" t="s">
        <v>5</v>
      </c>
      <c r="AC49" s="75"/>
      <c r="AD49" s="75"/>
      <c r="AE49" s="75"/>
      <c r="AF49" s="75"/>
      <c r="AG49" s="75"/>
      <c r="AH49" s="76" t="s">
        <v>327</v>
      </c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8"/>
      <c r="BC49" s="72">
        <v>300000</v>
      </c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>
        <v>304000</v>
      </c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 t="s">
        <v>41</v>
      </c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3"/>
    </row>
    <row r="50" spans="1:108" ht="105" customHeight="1">
      <c r="A50" s="105" t="s">
        <v>275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6"/>
      <c r="AB50" s="74" t="s">
        <v>5</v>
      </c>
      <c r="AC50" s="75"/>
      <c r="AD50" s="75"/>
      <c r="AE50" s="75"/>
      <c r="AF50" s="75"/>
      <c r="AG50" s="75"/>
      <c r="AH50" s="76" t="s">
        <v>460</v>
      </c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8"/>
      <c r="BC50" s="72">
        <v>40000</v>
      </c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>
        <v>40000</v>
      </c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 t="s">
        <v>41</v>
      </c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3"/>
    </row>
    <row r="51" spans="1:108" ht="105.75" customHeight="1">
      <c r="A51" s="105" t="s">
        <v>275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6"/>
      <c r="AB51" s="74" t="s">
        <v>5</v>
      </c>
      <c r="AC51" s="75"/>
      <c r="AD51" s="75"/>
      <c r="AE51" s="75"/>
      <c r="AF51" s="75"/>
      <c r="AG51" s="75"/>
      <c r="AH51" s="76" t="s">
        <v>328</v>
      </c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8"/>
      <c r="BC51" s="72">
        <v>4400000</v>
      </c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>
        <v>4449722.69</v>
      </c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 t="s">
        <v>41</v>
      </c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3"/>
    </row>
    <row r="52" spans="1:108" ht="108" customHeight="1">
      <c r="A52" s="105" t="s">
        <v>275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6"/>
      <c r="AB52" s="74" t="s">
        <v>5</v>
      </c>
      <c r="AC52" s="75"/>
      <c r="AD52" s="75"/>
      <c r="AE52" s="75"/>
      <c r="AF52" s="75"/>
      <c r="AG52" s="75"/>
      <c r="AH52" s="76" t="s">
        <v>276</v>
      </c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8"/>
      <c r="BC52" s="72">
        <v>520000</v>
      </c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>
        <v>524826.6</v>
      </c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 t="s">
        <v>41</v>
      </c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3"/>
    </row>
    <row r="53" spans="1:108" ht="93" customHeight="1">
      <c r="A53" s="105" t="s">
        <v>349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6"/>
      <c r="AB53" s="74" t="s">
        <v>5</v>
      </c>
      <c r="AC53" s="75"/>
      <c r="AD53" s="75"/>
      <c r="AE53" s="75"/>
      <c r="AF53" s="75"/>
      <c r="AG53" s="75"/>
      <c r="AH53" s="76" t="s">
        <v>277</v>
      </c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8"/>
      <c r="BC53" s="72">
        <v>370000</v>
      </c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>
        <v>382221.54</v>
      </c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 t="s">
        <v>41</v>
      </c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3"/>
    </row>
    <row r="54" spans="1:108" ht="84" customHeight="1" hidden="1">
      <c r="A54" s="106" t="s">
        <v>350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3"/>
      <c r="AB54" s="74" t="s">
        <v>5</v>
      </c>
      <c r="AC54" s="75"/>
      <c r="AD54" s="75"/>
      <c r="AE54" s="75"/>
      <c r="AF54" s="75"/>
      <c r="AG54" s="75"/>
      <c r="AH54" s="76" t="s">
        <v>319</v>
      </c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8"/>
      <c r="BC54" s="83">
        <v>0</v>
      </c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5"/>
      <c r="BW54" s="55">
        <v>0</v>
      </c>
      <c r="BX54" s="55"/>
      <c r="BY54" s="72">
        <v>0</v>
      </c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55"/>
      <c r="CN54" s="55"/>
      <c r="CO54" s="83">
        <v>0</v>
      </c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6"/>
    </row>
    <row r="55" spans="1:108" ht="21" customHeight="1">
      <c r="A55" s="79" t="s">
        <v>461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74" t="s">
        <v>5</v>
      </c>
      <c r="AC55" s="75"/>
      <c r="AD55" s="75"/>
      <c r="AE55" s="75"/>
      <c r="AF55" s="75"/>
      <c r="AG55" s="75"/>
      <c r="AH55" s="76" t="s">
        <v>462</v>
      </c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8"/>
      <c r="BC55" s="72">
        <f>BC56</f>
        <v>16600</v>
      </c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>
        <f>BY56</f>
        <v>16590.6</v>
      </c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>
        <f>CO56</f>
        <v>9.400000000001455</v>
      </c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3"/>
    </row>
    <row r="56" spans="1:108" ht="24.75" customHeight="1">
      <c r="A56" s="79" t="s">
        <v>461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74" t="s">
        <v>5</v>
      </c>
      <c r="AC56" s="75"/>
      <c r="AD56" s="75"/>
      <c r="AE56" s="75"/>
      <c r="AF56" s="75"/>
      <c r="AG56" s="75"/>
      <c r="AH56" s="76" t="s">
        <v>464</v>
      </c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8"/>
      <c r="BC56" s="72">
        <f>BC57</f>
        <v>16600</v>
      </c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>
        <f>BY57</f>
        <v>16590.6</v>
      </c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>
        <f>CO57</f>
        <v>9.400000000001455</v>
      </c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3"/>
    </row>
    <row r="57" spans="1:108" ht="49.5" customHeight="1">
      <c r="A57" s="105" t="s">
        <v>463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6"/>
      <c r="AB57" s="74" t="s">
        <v>5</v>
      </c>
      <c r="AC57" s="75"/>
      <c r="AD57" s="75"/>
      <c r="AE57" s="75"/>
      <c r="AF57" s="75"/>
      <c r="AG57" s="75"/>
      <c r="AH57" s="76" t="s">
        <v>465</v>
      </c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8"/>
      <c r="BC57" s="72">
        <v>16600</v>
      </c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>
        <v>16590.6</v>
      </c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>
        <f>BC57-BY57</f>
        <v>9.400000000001455</v>
      </c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3"/>
    </row>
    <row r="58" spans="1:108" ht="24.75" customHeight="1">
      <c r="A58" s="117" t="s">
        <v>79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9"/>
      <c r="AB58" s="103" t="s">
        <v>5</v>
      </c>
      <c r="AC58" s="104"/>
      <c r="AD58" s="104"/>
      <c r="AE58" s="104"/>
      <c r="AF58" s="104"/>
      <c r="AG58" s="104"/>
      <c r="AH58" s="95" t="s">
        <v>346</v>
      </c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7"/>
      <c r="BC58" s="81">
        <f>BC59</f>
        <v>45781900</v>
      </c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>
        <f>BY59</f>
        <v>45781900</v>
      </c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 t="s">
        <v>41</v>
      </c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2"/>
    </row>
    <row r="59" spans="1:108" ht="51" customHeight="1">
      <c r="A59" s="79" t="s">
        <v>80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103" t="s">
        <v>5</v>
      </c>
      <c r="AC59" s="104"/>
      <c r="AD59" s="104"/>
      <c r="AE59" s="104"/>
      <c r="AF59" s="104"/>
      <c r="AG59" s="104"/>
      <c r="AH59" s="95" t="s">
        <v>347</v>
      </c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7"/>
      <c r="BC59" s="81">
        <f>BC60+BC63</f>
        <v>45781900</v>
      </c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>
        <f>BY60+BY63</f>
        <v>45781900</v>
      </c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 t="s">
        <v>41</v>
      </c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2"/>
    </row>
    <row r="60" spans="1:108" ht="33" customHeight="1">
      <c r="A60" s="80" t="s">
        <v>466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1"/>
      <c r="AB60" s="103" t="s">
        <v>5</v>
      </c>
      <c r="AC60" s="104"/>
      <c r="AD60" s="104"/>
      <c r="AE60" s="104"/>
      <c r="AF60" s="104"/>
      <c r="AG60" s="104"/>
      <c r="AH60" s="95" t="s">
        <v>469</v>
      </c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7"/>
      <c r="BC60" s="81">
        <f>BC61</f>
        <v>1925500</v>
      </c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>
        <f>BY61</f>
        <v>1925500</v>
      </c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 t="s">
        <v>41</v>
      </c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2"/>
    </row>
    <row r="61" spans="1:108" ht="26.25" customHeight="1">
      <c r="A61" s="80" t="s">
        <v>467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1"/>
      <c r="AB61" s="103" t="s">
        <v>5</v>
      </c>
      <c r="AC61" s="104"/>
      <c r="AD61" s="104"/>
      <c r="AE61" s="104"/>
      <c r="AF61" s="104"/>
      <c r="AG61" s="104"/>
      <c r="AH61" s="95" t="s">
        <v>470</v>
      </c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7"/>
      <c r="BC61" s="81">
        <f>BC62</f>
        <v>1925500</v>
      </c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>
        <f>BY62</f>
        <v>1925500</v>
      </c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 t="s">
        <v>41</v>
      </c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2"/>
    </row>
    <row r="62" spans="1:108" ht="45.75" customHeight="1">
      <c r="A62" s="106" t="s">
        <v>468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3"/>
      <c r="AB62" s="74" t="s">
        <v>5</v>
      </c>
      <c r="AC62" s="75"/>
      <c r="AD62" s="75"/>
      <c r="AE62" s="75"/>
      <c r="AF62" s="75"/>
      <c r="AG62" s="75"/>
      <c r="AH62" s="76" t="s">
        <v>471</v>
      </c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8"/>
      <c r="BC62" s="72">
        <v>1925500</v>
      </c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>
        <v>1925500</v>
      </c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81" t="s">
        <v>41</v>
      </c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2"/>
    </row>
    <row r="63" spans="1:108" ht="36" customHeight="1">
      <c r="A63" s="79" t="s">
        <v>278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80"/>
      <c r="AB63" s="103" t="s">
        <v>5</v>
      </c>
      <c r="AC63" s="104"/>
      <c r="AD63" s="104"/>
      <c r="AE63" s="104"/>
      <c r="AF63" s="104"/>
      <c r="AG63" s="104"/>
      <c r="AH63" s="92" t="s">
        <v>472</v>
      </c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4"/>
      <c r="BC63" s="81">
        <f>BC65+BC68</f>
        <v>43856400</v>
      </c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>
        <f>BY65+BY68</f>
        <v>43856400</v>
      </c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 t="str">
        <f>CO59</f>
        <v>-</v>
      </c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2"/>
    </row>
    <row r="64" spans="1:108" ht="48" customHeight="1">
      <c r="A64" s="79" t="s">
        <v>337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80"/>
      <c r="AB64" s="103" t="s">
        <v>5</v>
      </c>
      <c r="AC64" s="104"/>
      <c r="AD64" s="104"/>
      <c r="AE64" s="104"/>
      <c r="AF64" s="104"/>
      <c r="AG64" s="104"/>
      <c r="AH64" s="92" t="s">
        <v>473</v>
      </c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4"/>
      <c r="BC64" s="81">
        <f>BC65</f>
        <v>5006600</v>
      </c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>
        <f>BY65</f>
        <v>5006600</v>
      </c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72" t="s">
        <v>41</v>
      </c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3"/>
    </row>
    <row r="65" spans="1:108" ht="69" customHeight="1">
      <c r="A65" s="114" t="s">
        <v>474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6"/>
      <c r="AB65" s="74" t="s">
        <v>5</v>
      </c>
      <c r="AC65" s="75"/>
      <c r="AD65" s="75"/>
      <c r="AE65" s="75"/>
      <c r="AF65" s="75"/>
      <c r="AG65" s="75"/>
      <c r="AH65" s="76" t="s">
        <v>348</v>
      </c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8"/>
      <c r="BC65" s="72">
        <f>BC66+BC67</f>
        <v>5006600</v>
      </c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>
        <v>5006600</v>
      </c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81" t="s">
        <v>41</v>
      </c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2"/>
    </row>
    <row r="66" spans="1:108" ht="97.5" customHeight="1">
      <c r="A66" s="105" t="s">
        <v>338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6"/>
      <c r="AB66" s="74" t="s">
        <v>5</v>
      </c>
      <c r="AC66" s="75"/>
      <c r="AD66" s="75"/>
      <c r="AE66" s="75"/>
      <c r="AF66" s="75"/>
      <c r="AG66" s="75"/>
      <c r="AH66" s="76" t="s">
        <v>279</v>
      </c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8"/>
      <c r="BC66" s="72">
        <v>4999400</v>
      </c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>
        <v>4999400</v>
      </c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 t="s">
        <v>41</v>
      </c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3"/>
    </row>
    <row r="67" spans="1:108" ht="113.25" customHeight="1">
      <c r="A67" s="105" t="s">
        <v>339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6"/>
      <c r="AB67" s="74" t="s">
        <v>5</v>
      </c>
      <c r="AC67" s="75"/>
      <c r="AD67" s="75"/>
      <c r="AE67" s="75"/>
      <c r="AF67" s="75"/>
      <c r="AG67" s="75"/>
      <c r="AH67" s="76" t="s">
        <v>475</v>
      </c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8"/>
      <c r="BC67" s="72">
        <v>7200</v>
      </c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>
        <v>7200</v>
      </c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 t="s">
        <v>41</v>
      </c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3"/>
    </row>
    <row r="68" spans="1:108" ht="69" customHeight="1">
      <c r="A68" s="107" t="s">
        <v>81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9"/>
      <c r="AB68" s="103" t="s">
        <v>5</v>
      </c>
      <c r="AC68" s="104"/>
      <c r="AD68" s="104"/>
      <c r="AE68" s="104"/>
      <c r="AF68" s="104"/>
      <c r="AG68" s="104"/>
      <c r="AH68" s="95" t="s">
        <v>476</v>
      </c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7"/>
      <c r="BC68" s="81">
        <f>BC69</f>
        <v>38849800</v>
      </c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>
        <f>BY69</f>
        <v>38849800</v>
      </c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 t="s">
        <v>41</v>
      </c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2"/>
    </row>
    <row r="69" spans="1:108" ht="89.25" customHeight="1" thickBot="1">
      <c r="A69" s="106" t="s">
        <v>336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3"/>
      <c r="AB69" s="101" t="s">
        <v>5</v>
      </c>
      <c r="AC69" s="102"/>
      <c r="AD69" s="102"/>
      <c r="AE69" s="102"/>
      <c r="AF69" s="102"/>
      <c r="AG69" s="102"/>
      <c r="AH69" s="98" t="s">
        <v>477</v>
      </c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100"/>
      <c r="BC69" s="83">
        <f>BC70+BC71</f>
        <v>38849800</v>
      </c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5"/>
      <c r="BW69" s="57"/>
      <c r="BX69" s="57"/>
      <c r="BY69" s="83">
        <f>BY70+BY71</f>
        <v>38849800</v>
      </c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5"/>
      <c r="CM69" s="57"/>
      <c r="CN69" s="57"/>
      <c r="CO69" s="72" t="s">
        <v>41</v>
      </c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3"/>
    </row>
    <row r="70" spans="1:108" ht="60" customHeight="1" thickBot="1">
      <c r="A70" s="105" t="s">
        <v>478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6"/>
      <c r="AB70" s="101" t="s">
        <v>5</v>
      </c>
      <c r="AC70" s="102"/>
      <c r="AD70" s="102"/>
      <c r="AE70" s="102"/>
      <c r="AF70" s="102"/>
      <c r="AG70" s="102"/>
      <c r="AH70" s="98" t="s">
        <v>280</v>
      </c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100"/>
      <c r="BC70" s="87">
        <v>26659000</v>
      </c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>
        <v>26659000</v>
      </c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 t="s">
        <v>41</v>
      </c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8"/>
    </row>
    <row r="71" spans="1:108" ht="70.5" customHeight="1" thickBot="1">
      <c r="A71" s="105" t="s">
        <v>479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6"/>
      <c r="AB71" s="101" t="s">
        <v>5</v>
      </c>
      <c r="AC71" s="102"/>
      <c r="AD71" s="102"/>
      <c r="AE71" s="102"/>
      <c r="AF71" s="102"/>
      <c r="AG71" s="102"/>
      <c r="AH71" s="98" t="s">
        <v>320</v>
      </c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100"/>
      <c r="BC71" s="87">
        <v>12190800</v>
      </c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>
        <v>12190800</v>
      </c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 t="s">
        <v>41</v>
      </c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8"/>
    </row>
    <row r="72" ht="35.25" customHeight="1"/>
  </sheetData>
  <sheetProtection/>
  <mergeCells count="370">
    <mergeCell ref="AB68:AG68"/>
    <mergeCell ref="AB64:AG64"/>
    <mergeCell ref="AH64:BB64"/>
    <mergeCell ref="CO64:DD64"/>
    <mergeCell ref="AB67:AG67"/>
    <mergeCell ref="AH65:BB65"/>
    <mergeCell ref="AH67:BB67"/>
    <mergeCell ref="CO67:DD67"/>
    <mergeCell ref="A69:AA69"/>
    <mergeCell ref="AB69:AG69"/>
    <mergeCell ref="AH69:BB69"/>
    <mergeCell ref="BC69:BV69"/>
    <mergeCell ref="BY69:CL69"/>
    <mergeCell ref="A47:AA47"/>
    <mergeCell ref="AB47:AG47"/>
    <mergeCell ref="AH47:BB47"/>
    <mergeCell ref="BC47:BV47"/>
    <mergeCell ref="BY47:CL47"/>
    <mergeCell ref="CO47:DD47"/>
    <mergeCell ref="A41:AA41"/>
    <mergeCell ref="AB41:AG41"/>
    <mergeCell ref="AH41:BB41"/>
    <mergeCell ref="BC41:BV41"/>
    <mergeCell ref="BY41:CL41"/>
    <mergeCell ref="CO41:DD41"/>
    <mergeCell ref="A42:AA42"/>
    <mergeCell ref="A44:AA44"/>
    <mergeCell ref="A45:AA45"/>
    <mergeCell ref="BY39:CL39"/>
    <mergeCell ref="CO39:DD39"/>
    <mergeCell ref="AB39:AG39"/>
    <mergeCell ref="A39:AA39"/>
    <mergeCell ref="A40:AA40"/>
    <mergeCell ref="AH40:BB40"/>
    <mergeCell ref="AB40:AG40"/>
    <mergeCell ref="BC40:BV40"/>
    <mergeCell ref="BY40:CL40"/>
    <mergeCell ref="CO40:DD40"/>
    <mergeCell ref="A70:AA70"/>
    <mergeCell ref="AB70:AG70"/>
    <mergeCell ref="AH70:BB70"/>
    <mergeCell ref="BC70:BX70"/>
    <mergeCell ref="BY70:CN70"/>
    <mergeCell ref="CO70:DD70"/>
    <mergeCell ref="AB52:AG52"/>
    <mergeCell ref="AH52:BB52"/>
    <mergeCell ref="BC52:BX52"/>
    <mergeCell ref="BY52:CN52"/>
    <mergeCell ref="CO52:DD52"/>
    <mergeCell ref="A66:AA66"/>
    <mergeCell ref="AB66:AG66"/>
    <mergeCell ref="AH66:BB66"/>
    <mergeCell ref="BC66:BX66"/>
    <mergeCell ref="BY66:CN66"/>
    <mergeCell ref="AB49:AG49"/>
    <mergeCell ref="AH49:BB49"/>
    <mergeCell ref="BC49:BX49"/>
    <mergeCell ref="BY49:CN49"/>
    <mergeCell ref="CO49:DD49"/>
    <mergeCell ref="A51:AA51"/>
    <mergeCell ref="AB51:AG51"/>
    <mergeCell ref="AH51:BB51"/>
    <mergeCell ref="BC51:BX51"/>
    <mergeCell ref="BY51:CN51"/>
    <mergeCell ref="AB53:AG53"/>
    <mergeCell ref="AH53:BB53"/>
    <mergeCell ref="BC53:BX53"/>
    <mergeCell ref="BY53:CN53"/>
    <mergeCell ref="CO53:DD53"/>
    <mergeCell ref="A48:AA48"/>
    <mergeCell ref="AB48:AG48"/>
    <mergeCell ref="AH48:BB48"/>
    <mergeCell ref="BC48:BX48"/>
    <mergeCell ref="BY48:CN48"/>
    <mergeCell ref="AB24:AG24"/>
    <mergeCell ref="AB25:AG25"/>
    <mergeCell ref="CO5:DD5"/>
    <mergeCell ref="CO6:DD6"/>
    <mergeCell ref="AK6:AZ6"/>
    <mergeCell ref="A12:DD12"/>
    <mergeCell ref="CO9:DD9"/>
    <mergeCell ref="CO10:DD10"/>
    <mergeCell ref="CO11:DD11"/>
    <mergeCell ref="A13:AA13"/>
    <mergeCell ref="A14:AA14"/>
    <mergeCell ref="AB13:AG13"/>
    <mergeCell ref="AB14:AG14"/>
    <mergeCell ref="BC13:BX13"/>
    <mergeCell ref="BY13:CN13"/>
    <mergeCell ref="AH13:BB13"/>
    <mergeCell ref="AH14:BB14"/>
    <mergeCell ref="CO15:DD15"/>
    <mergeCell ref="AB15:AG15"/>
    <mergeCell ref="AB16:AG16"/>
    <mergeCell ref="CO13:DD13"/>
    <mergeCell ref="BC14:BX14"/>
    <mergeCell ref="BY14:CN14"/>
    <mergeCell ref="CO14:DD14"/>
    <mergeCell ref="BY16:CN16"/>
    <mergeCell ref="CO16:DD16"/>
    <mergeCell ref="AH15:BB15"/>
    <mergeCell ref="A15:AA15"/>
    <mergeCell ref="BC16:BX16"/>
    <mergeCell ref="A16:AA16"/>
    <mergeCell ref="AH16:BB16"/>
    <mergeCell ref="BC15:BX15"/>
    <mergeCell ref="BY15:CN15"/>
    <mergeCell ref="CO7:DD7"/>
    <mergeCell ref="CO8:DD8"/>
    <mergeCell ref="S8:BX8"/>
    <mergeCell ref="AQ9:BX9"/>
    <mergeCell ref="CO4:DD4"/>
    <mergeCell ref="BA6:BD6"/>
    <mergeCell ref="BE6:BG6"/>
    <mergeCell ref="A4:CM4"/>
    <mergeCell ref="A17:AA17"/>
    <mergeCell ref="A18:AA18"/>
    <mergeCell ref="A19:AA19"/>
    <mergeCell ref="A20:AA20"/>
    <mergeCell ref="A21:AA21"/>
    <mergeCell ref="A22:AA22"/>
    <mergeCell ref="A23:AA23"/>
    <mergeCell ref="A24:AA24"/>
    <mergeCell ref="A25:AA25"/>
    <mergeCell ref="A26:AA26"/>
    <mergeCell ref="A27:AA27"/>
    <mergeCell ref="A28:AA28"/>
    <mergeCell ref="A35:AA35"/>
    <mergeCell ref="A36:AA36"/>
    <mergeCell ref="A37:AA37"/>
    <mergeCell ref="A38:AA38"/>
    <mergeCell ref="A29:AA29"/>
    <mergeCell ref="A30:AA30"/>
    <mergeCell ref="A31:AA31"/>
    <mergeCell ref="A32:AA32"/>
    <mergeCell ref="A33:AA33"/>
    <mergeCell ref="A34:AA34"/>
    <mergeCell ref="A46:AA46"/>
    <mergeCell ref="A58:AA58"/>
    <mergeCell ref="A53:AA53"/>
    <mergeCell ref="A49:AA49"/>
    <mergeCell ref="A52:AA52"/>
    <mergeCell ref="A43:AA43"/>
    <mergeCell ref="A54:AA54"/>
    <mergeCell ref="A50:AA50"/>
    <mergeCell ref="A57:AA57"/>
    <mergeCell ref="A56:AA56"/>
    <mergeCell ref="A59:AA59"/>
    <mergeCell ref="A60:AA60"/>
    <mergeCell ref="A61:AA61"/>
    <mergeCell ref="A62:AA62"/>
    <mergeCell ref="A63:AA63"/>
    <mergeCell ref="A65:AA65"/>
    <mergeCell ref="A64:AA64"/>
    <mergeCell ref="A67:AA67"/>
    <mergeCell ref="A68:AA68"/>
    <mergeCell ref="A71:AA71"/>
    <mergeCell ref="AB17:AG17"/>
    <mergeCell ref="AB18:AG18"/>
    <mergeCell ref="AB19:AG19"/>
    <mergeCell ref="AB20:AG20"/>
    <mergeCell ref="AB21:AG21"/>
    <mergeCell ref="AB22:AG22"/>
    <mergeCell ref="AB23:AG23"/>
    <mergeCell ref="AB26:AG26"/>
    <mergeCell ref="AB27:AG27"/>
    <mergeCell ref="AB28:AG28"/>
    <mergeCell ref="AB29:AG29"/>
    <mergeCell ref="AB30:AG30"/>
    <mergeCell ref="AB31:AG31"/>
    <mergeCell ref="AB38:AG38"/>
    <mergeCell ref="AB42:AG42"/>
    <mergeCell ref="AB44:AG44"/>
    <mergeCell ref="AB45:AG45"/>
    <mergeCell ref="AB32:AG32"/>
    <mergeCell ref="AB33:AG33"/>
    <mergeCell ref="AB34:AG34"/>
    <mergeCell ref="AB35:AG35"/>
    <mergeCell ref="AB36:AG36"/>
    <mergeCell ref="AB37:AG37"/>
    <mergeCell ref="AB46:AG46"/>
    <mergeCell ref="AB58:AG58"/>
    <mergeCell ref="AB59:AG59"/>
    <mergeCell ref="AB60:AG60"/>
    <mergeCell ref="CO65:DD65"/>
    <mergeCell ref="AB61:AG61"/>
    <mergeCell ref="AB62:AG62"/>
    <mergeCell ref="AB63:AG63"/>
    <mergeCell ref="AB65:AG65"/>
    <mergeCell ref="CO51:DD51"/>
    <mergeCell ref="AB71:AG71"/>
    <mergeCell ref="AH17:BB17"/>
    <mergeCell ref="AH18:BB18"/>
    <mergeCell ref="AH19:BB19"/>
    <mergeCell ref="AH20:BB20"/>
    <mergeCell ref="AH21:BB21"/>
    <mergeCell ref="AH33:BB33"/>
    <mergeCell ref="AH34:BB34"/>
    <mergeCell ref="AH35:BB35"/>
    <mergeCell ref="AH36:BB36"/>
    <mergeCell ref="AH22:BB22"/>
    <mergeCell ref="AH23:BB23"/>
    <mergeCell ref="AH24:BB24"/>
    <mergeCell ref="AH25:BB25"/>
    <mergeCell ref="AH26:BB26"/>
    <mergeCell ref="AH27:BB27"/>
    <mergeCell ref="AH28:BB28"/>
    <mergeCell ref="AH71:BB71"/>
    <mergeCell ref="AH29:BB29"/>
    <mergeCell ref="AH30:BB30"/>
    <mergeCell ref="AH31:BB31"/>
    <mergeCell ref="AH32:BB32"/>
    <mergeCell ref="AH39:BB39"/>
    <mergeCell ref="AH46:BB46"/>
    <mergeCell ref="AH58:BB58"/>
    <mergeCell ref="AH59:BB59"/>
    <mergeCell ref="AH60:BB60"/>
    <mergeCell ref="AH61:BB61"/>
    <mergeCell ref="AH37:BB37"/>
    <mergeCell ref="AH38:BB38"/>
    <mergeCell ref="AH42:BB42"/>
    <mergeCell ref="AH44:BB44"/>
    <mergeCell ref="AH63:BB63"/>
    <mergeCell ref="AH68:BB68"/>
    <mergeCell ref="BC17:BX17"/>
    <mergeCell ref="BC18:BX18"/>
    <mergeCell ref="BC19:BX19"/>
    <mergeCell ref="BC20:BX20"/>
    <mergeCell ref="BC21:BX21"/>
    <mergeCell ref="BC22:BX22"/>
    <mergeCell ref="BC23:BX23"/>
    <mergeCell ref="AH45:BB45"/>
    <mergeCell ref="BC24:BX24"/>
    <mergeCell ref="BC25:BX25"/>
    <mergeCell ref="BC26:BX26"/>
    <mergeCell ref="BC27:BX27"/>
    <mergeCell ref="BC28:BX28"/>
    <mergeCell ref="BC29:BX29"/>
    <mergeCell ref="BC30:BX30"/>
    <mergeCell ref="BC31:BX31"/>
    <mergeCell ref="BC32:BX32"/>
    <mergeCell ref="BC33:BX33"/>
    <mergeCell ref="BC34:BX34"/>
    <mergeCell ref="BC35:BX35"/>
    <mergeCell ref="BC36:BX36"/>
    <mergeCell ref="BC37:BX37"/>
    <mergeCell ref="BC38:BX38"/>
    <mergeCell ref="BC42:BX42"/>
    <mergeCell ref="BC45:BX45"/>
    <mergeCell ref="BC46:BX46"/>
    <mergeCell ref="BC39:BV39"/>
    <mergeCell ref="BC71:BX71"/>
    <mergeCell ref="BY71:CN71"/>
    <mergeCell ref="BY68:CN68"/>
    <mergeCell ref="BY67:CN67"/>
    <mergeCell ref="BY65:CN65"/>
    <mergeCell ref="BY63:CN63"/>
    <mergeCell ref="BC63:BX63"/>
    <mergeCell ref="BC65:BX65"/>
    <mergeCell ref="BC67:BX67"/>
    <mergeCell ref="BC68:BX68"/>
    <mergeCell ref="BY38:CN38"/>
    <mergeCell ref="BY62:CN62"/>
    <mergeCell ref="BY61:CN61"/>
    <mergeCell ref="BY60:CN60"/>
    <mergeCell ref="BY59:CN59"/>
    <mergeCell ref="BY58:CN58"/>
    <mergeCell ref="BY46:CN46"/>
    <mergeCell ref="BY45:CN45"/>
    <mergeCell ref="BY44:CN44"/>
    <mergeCell ref="BY43:CN43"/>
    <mergeCell ref="BY37:CN37"/>
    <mergeCell ref="BY17:CN17"/>
    <mergeCell ref="BY18:CN18"/>
    <mergeCell ref="BY19:CN19"/>
    <mergeCell ref="BY20:CN20"/>
    <mergeCell ref="BY21:CN21"/>
    <mergeCell ref="BY22:CN22"/>
    <mergeCell ref="BY33:CN33"/>
    <mergeCell ref="BY34:CN34"/>
    <mergeCell ref="BY23:CN23"/>
    <mergeCell ref="BY24:CN24"/>
    <mergeCell ref="BY25:CN25"/>
    <mergeCell ref="BY26:CN26"/>
    <mergeCell ref="BY27:CN27"/>
    <mergeCell ref="BY28:CN28"/>
    <mergeCell ref="CO23:DD23"/>
    <mergeCell ref="CO24:DD24"/>
    <mergeCell ref="CO27:DD27"/>
    <mergeCell ref="CO28:DD28"/>
    <mergeCell ref="CO26:DD26"/>
    <mergeCell ref="BY29:CN29"/>
    <mergeCell ref="BY30:CN30"/>
    <mergeCell ref="BY31:CN31"/>
    <mergeCell ref="BY32:CN32"/>
    <mergeCell ref="CO31:DD31"/>
    <mergeCell ref="CO32:DD32"/>
    <mergeCell ref="CO29:DD29"/>
    <mergeCell ref="CO30:DD30"/>
    <mergeCell ref="CO45:DD45"/>
    <mergeCell ref="BY35:CN35"/>
    <mergeCell ref="BY36:CN36"/>
    <mergeCell ref="CO17:DD17"/>
    <mergeCell ref="CO18:DD18"/>
    <mergeCell ref="CO19:DD19"/>
    <mergeCell ref="CO20:DD20"/>
    <mergeCell ref="CO21:DD21"/>
    <mergeCell ref="CO22:DD22"/>
    <mergeCell ref="CO25:DD25"/>
    <mergeCell ref="CO33:DD33"/>
    <mergeCell ref="CO34:DD34"/>
    <mergeCell ref="CO35:DD35"/>
    <mergeCell ref="CO36:DD36"/>
    <mergeCell ref="CO37:DD37"/>
    <mergeCell ref="CO38:DD38"/>
    <mergeCell ref="CO46:DD46"/>
    <mergeCell ref="CO71:DD71"/>
    <mergeCell ref="CO58:DD58"/>
    <mergeCell ref="CO59:DD59"/>
    <mergeCell ref="CO60:DD60"/>
    <mergeCell ref="CO61:DD61"/>
    <mergeCell ref="CO69:DD69"/>
    <mergeCell ref="CO66:DD66"/>
    <mergeCell ref="CO68:DD68"/>
    <mergeCell ref="CO48:DD48"/>
    <mergeCell ref="CO42:DD42"/>
    <mergeCell ref="CO44:DD44"/>
    <mergeCell ref="AB43:AG43"/>
    <mergeCell ref="AH43:BB43"/>
    <mergeCell ref="BC43:BX43"/>
    <mergeCell ref="BY42:CN42"/>
    <mergeCell ref="CO43:DD43"/>
    <mergeCell ref="BC44:BX44"/>
    <mergeCell ref="AH62:BB62"/>
    <mergeCell ref="CO62:DD62"/>
    <mergeCell ref="CO63:DD63"/>
    <mergeCell ref="BC64:BX64"/>
    <mergeCell ref="BY64:CN64"/>
    <mergeCell ref="AB54:AG54"/>
    <mergeCell ref="AH54:BB54"/>
    <mergeCell ref="BC54:BV54"/>
    <mergeCell ref="BY54:CL54"/>
    <mergeCell ref="CO54:DD54"/>
    <mergeCell ref="BC55:BX55"/>
    <mergeCell ref="BY55:CN55"/>
    <mergeCell ref="BC62:BX62"/>
    <mergeCell ref="BC59:BX59"/>
    <mergeCell ref="BC60:BX60"/>
    <mergeCell ref="BC58:BX58"/>
    <mergeCell ref="BC61:BX61"/>
    <mergeCell ref="AB57:AG57"/>
    <mergeCell ref="AH57:BB57"/>
    <mergeCell ref="BC57:BX57"/>
    <mergeCell ref="BY57:CN57"/>
    <mergeCell ref="CO57:DD57"/>
    <mergeCell ref="AB50:AG50"/>
    <mergeCell ref="AH50:BB50"/>
    <mergeCell ref="BC50:BX50"/>
    <mergeCell ref="BY50:CN50"/>
    <mergeCell ref="CO50:DD50"/>
    <mergeCell ref="A3:DD3"/>
    <mergeCell ref="CO55:DD55"/>
    <mergeCell ref="AB56:AG56"/>
    <mergeCell ref="AH56:BB56"/>
    <mergeCell ref="BC56:BX56"/>
    <mergeCell ref="BY56:CN56"/>
    <mergeCell ref="CO56:DD56"/>
    <mergeCell ref="A55:AA55"/>
    <mergeCell ref="AB55:AG55"/>
    <mergeCell ref="AH55:BB55"/>
  </mergeCells>
  <printOptions/>
  <pageMargins left="0.7874015748031497" right="0.31496062992125984" top="0.5905511811023623" bottom="0.3937007874015748" header="0.1968503937007874" footer="0.1968503937007874"/>
  <pageSetup fitToHeight="3" fitToWidth="1"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6"/>
  <sheetViews>
    <sheetView zoomScalePageLayoutView="0" workbookViewId="0" topLeftCell="A241">
      <selection activeCell="A241" sqref="A1:IV16384"/>
    </sheetView>
  </sheetViews>
  <sheetFormatPr defaultColWidth="9.00390625" defaultRowHeight="12.75"/>
  <cols>
    <col min="1" max="1" width="32.625" style="62" customWidth="1"/>
    <col min="2" max="2" width="6.625" style="62" customWidth="1"/>
    <col min="3" max="3" width="26.75390625" style="62" customWidth="1"/>
    <col min="4" max="4" width="13.625" style="63" customWidth="1"/>
    <col min="5" max="5" width="13.25390625" style="62" customWidth="1"/>
    <col min="6" max="6" width="10.00390625" style="62" customWidth="1"/>
    <col min="7" max="16384" width="9.125" style="62" customWidth="1"/>
  </cols>
  <sheetData>
    <row r="1" spans="5:6" ht="12.75">
      <c r="E1" s="155" t="s">
        <v>365</v>
      </c>
      <c r="F1" s="155"/>
    </row>
    <row r="2" spans="3:4" ht="18">
      <c r="C2" s="64" t="s">
        <v>364</v>
      </c>
      <c r="D2" s="65"/>
    </row>
    <row r="3" spans="3:4" ht="18">
      <c r="C3" s="64"/>
      <c r="D3" s="65"/>
    </row>
    <row r="4" spans="1:6" ht="33" customHeight="1">
      <c r="A4" s="66" t="s">
        <v>0</v>
      </c>
      <c r="B4" s="67" t="s">
        <v>1</v>
      </c>
      <c r="C4" s="67" t="s">
        <v>35</v>
      </c>
      <c r="D4" s="68" t="s">
        <v>30</v>
      </c>
      <c r="E4" s="66" t="s">
        <v>2</v>
      </c>
      <c r="F4" s="67" t="s">
        <v>3</v>
      </c>
    </row>
    <row r="5" spans="1:6" ht="24.75" customHeight="1">
      <c r="A5" s="69" t="s">
        <v>351</v>
      </c>
      <c r="B5" s="69" t="s">
        <v>14</v>
      </c>
      <c r="C5" s="69" t="s">
        <v>105</v>
      </c>
      <c r="D5" s="60">
        <f>D6+D96+D101+D112+D179+D215+D231+D246+D251</f>
        <v>243596500</v>
      </c>
      <c r="E5" s="59">
        <f>E6+E96+E101+E112+E179+E215+E231+E246+E251</f>
        <v>243592646.86</v>
      </c>
      <c r="F5" s="59">
        <f>D5-E5</f>
        <v>3853.139999985695</v>
      </c>
    </row>
    <row r="6" spans="1:6" ht="22.5" customHeight="1">
      <c r="A6" s="69" t="s">
        <v>106</v>
      </c>
      <c r="B6" s="69" t="s">
        <v>14</v>
      </c>
      <c r="C6" s="70" t="s">
        <v>315</v>
      </c>
      <c r="D6" s="60">
        <f>D7+D12+D30+D70+D89</f>
        <v>52500240</v>
      </c>
      <c r="E6" s="59">
        <f>E7+E12+E30+E70+E89</f>
        <v>52499002.95000001</v>
      </c>
      <c r="F6" s="59">
        <f>D6-E6</f>
        <v>1237.0499999895692</v>
      </c>
    </row>
    <row r="7" spans="1:6" ht="72.75" customHeight="1">
      <c r="A7" s="69" t="s">
        <v>115</v>
      </c>
      <c r="B7" s="69" t="s">
        <v>14</v>
      </c>
      <c r="C7" s="70" t="s">
        <v>136</v>
      </c>
      <c r="D7" s="60">
        <f aca="true" t="shared" si="0" ref="D7:F8">D8</f>
        <v>983500</v>
      </c>
      <c r="E7" s="59">
        <f t="shared" si="0"/>
        <v>983351.5299999999</v>
      </c>
      <c r="F7" s="59">
        <f t="shared" si="0"/>
        <v>148.47000000008848</v>
      </c>
    </row>
    <row r="8" spans="1:6" ht="33.75" customHeight="1">
      <c r="A8" s="69" t="s">
        <v>366</v>
      </c>
      <c r="B8" s="69" t="s">
        <v>14</v>
      </c>
      <c r="C8" s="70" t="s">
        <v>139</v>
      </c>
      <c r="D8" s="60">
        <f t="shared" si="0"/>
        <v>983500</v>
      </c>
      <c r="E8" s="59">
        <f t="shared" si="0"/>
        <v>983351.5299999999</v>
      </c>
      <c r="F8" s="59">
        <f t="shared" si="0"/>
        <v>148.47000000008848</v>
      </c>
    </row>
    <row r="9" spans="1:6" ht="124.5" customHeight="1">
      <c r="A9" s="69" t="s">
        <v>367</v>
      </c>
      <c r="B9" s="69" t="s">
        <v>14</v>
      </c>
      <c r="C9" s="70" t="s">
        <v>388</v>
      </c>
      <c r="D9" s="60">
        <f>D10+D11</f>
        <v>983500</v>
      </c>
      <c r="E9" s="59">
        <f>E10+E11</f>
        <v>983351.5299999999</v>
      </c>
      <c r="F9" s="59">
        <f>D9-E9</f>
        <v>148.47000000008848</v>
      </c>
    </row>
    <row r="10" spans="1:6" ht="22.5" customHeight="1">
      <c r="A10" s="69" t="s">
        <v>43</v>
      </c>
      <c r="B10" s="69" t="s">
        <v>14</v>
      </c>
      <c r="C10" s="70" t="s">
        <v>134</v>
      </c>
      <c r="D10" s="61">
        <v>758300</v>
      </c>
      <c r="E10" s="58">
        <v>758206.7</v>
      </c>
      <c r="F10" s="59">
        <f>D10-E10</f>
        <v>93.30000000004657</v>
      </c>
    </row>
    <row r="11" spans="1:6" ht="33" customHeight="1">
      <c r="A11" s="69" t="s">
        <v>44</v>
      </c>
      <c r="B11" s="69" t="s">
        <v>14</v>
      </c>
      <c r="C11" s="70" t="s">
        <v>135</v>
      </c>
      <c r="D11" s="60">
        <v>225200</v>
      </c>
      <c r="E11" s="59">
        <v>225144.83</v>
      </c>
      <c r="F11" s="59">
        <f>D11-E11</f>
        <v>55.170000000012806</v>
      </c>
    </row>
    <row r="12" spans="1:6" ht="93" customHeight="1">
      <c r="A12" s="69" t="s">
        <v>116</v>
      </c>
      <c r="B12" s="69" t="s">
        <v>14</v>
      </c>
      <c r="C12" s="70" t="s">
        <v>140</v>
      </c>
      <c r="D12" s="60">
        <f>D13+D19+D22+D27</f>
        <v>3514400</v>
      </c>
      <c r="E12" s="59">
        <f>E13+E19+E22+E27</f>
        <v>3514168.7499999995</v>
      </c>
      <c r="F12" s="59">
        <f>D12-E12</f>
        <v>231.25000000046566</v>
      </c>
    </row>
    <row r="13" spans="1:6" ht="73.5" customHeight="1">
      <c r="A13" s="69" t="s">
        <v>281</v>
      </c>
      <c r="B13" s="69" t="s">
        <v>14</v>
      </c>
      <c r="C13" s="70" t="s">
        <v>141</v>
      </c>
      <c r="D13" s="60">
        <f>D14</f>
        <v>2194400</v>
      </c>
      <c r="E13" s="59">
        <f>E14</f>
        <v>2194250.4299999997</v>
      </c>
      <c r="F13" s="59">
        <f>F14</f>
        <v>149.57000000029802</v>
      </c>
    </row>
    <row r="14" spans="1:6" ht="49.5" customHeight="1">
      <c r="A14" s="69" t="s">
        <v>368</v>
      </c>
      <c r="B14" s="69" t="s">
        <v>14</v>
      </c>
      <c r="C14" s="70" t="s">
        <v>389</v>
      </c>
      <c r="D14" s="60">
        <f>D15+D16+D17+D18</f>
        <v>2194400</v>
      </c>
      <c r="E14" s="59">
        <f>E15+E16+E17+E18</f>
        <v>2194250.4299999997</v>
      </c>
      <c r="F14" s="59">
        <f>D14-E14</f>
        <v>149.57000000029802</v>
      </c>
    </row>
    <row r="15" spans="1:6" ht="24.75" customHeight="1">
      <c r="A15" s="69" t="s">
        <v>47</v>
      </c>
      <c r="B15" s="69" t="s">
        <v>14</v>
      </c>
      <c r="C15" s="70" t="s">
        <v>142</v>
      </c>
      <c r="D15" s="60">
        <v>103500</v>
      </c>
      <c r="E15" s="59">
        <v>103478.7</v>
      </c>
      <c r="F15" s="59">
        <f>D15-E15</f>
        <v>21.30000000000291</v>
      </c>
    </row>
    <row r="16" spans="1:6" ht="23.25" customHeight="1">
      <c r="A16" s="69" t="s">
        <v>48</v>
      </c>
      <c r="B16" s="69" t="s">
        <v>14</v>
      </c>
      <c r="C16" s="70" t="s">
        <v>143</v>
      </c>
      <c r="D16" s="60">
        <v>255800</v>
      </c>
      <c r="E16" s="59">
        <v>255770.14</v>
      </c>
      <c r="F16" s="59">
        <f>D16-E16</f>
        <v>29.85999999998603</v>
      </c>
    </row>
    <row r="17" spans="1:6" ht="33.75" customHeight="1">
      <c r="A17" s="69" t="s">
        <v>59</v>
      </c>
      <c r="B17" s="69" t="s">
        <v>14</v>
      </c>
      <c r="C17" s="70" t="s">
        <v>480</v>
      </c>
      <c r="D17" s="60">
        <v>1796400</v>
      </c>
      <c r="E17" s="59">
        <v>1796392</v>
      </c>
      <c r="F17" s="59">
        <f>D17-E17</f>
        <v>8</v>
      </c>
    </row>
    <row r="18" spans="1:6" ht="23.25" customHeight="1">
      <c r="A18" s="69" t="s">
        <v>45</v>
      </c>
      <c r="B18" s="69" t="s">
        <v>14</v>
      </c>
      <c r="C18" s="70" t="s">
        <v>481</v>
      </c>
      <c r="D18" s="60">
        <v>38700</v>
      </c>
      <c r="E18" s="59">
        <v>38609.59</v>
      </c>
      <c r="F18" s="59">
        <f>D18-E18</f>
        <v>90.41000000000349</v>
      </c>
    </row>
    <row r="19" spans="1:6" ht="63.75" customHeight="1">
      <c r="A19" s="69" t="s">
        <v>369</v>
      </c>
      <c r="B19" s="69" t="s">
        <v>14</v>
      </c>
      <c r="C19" s="70" t="s">
        <v>144</v>
      </c>
      <c r="D19" s="60">
        <f>D20</f>
        <v>155100</v>
      </c>
      <c r="E19" s="59">
        <f>E20</f>
        <v>155087.84</v>
      </c>
      <c r="F19" s="59">
        <f>F20</f>
        <v>12.160000000003492</v>
      </c>
    </row>
    <row r="20" spans="1:6" ht="124.5" customHeight="1">
      <c r="A20" s="69" t="s">
        <v>367</v>
      </c>
      <c r="B20" s="69" t="s">
        <v>14</v>
      </c>
      <c r="C20" s="70" t="s">
        <v>390</v>
      </c>
      <c r="D20" s="60">
        <f>D21</f>
        <v>155100</v>
      </c>
      <c r="E20" s="59">
        <f>E21</f>
        <v>155087.84</v>
      </c>
      <c r="F20" s="59">
        <f>D20-E20</f>
        <v>12.160000000003492</v>
      </c>
    </row>
    <row r="21" spans="1:6" ht="24" customHeight="1">
      <c r="A21" s="69" t="s">
        <v>45</v>
      </c>
      <c r="B21" s="69" t="s">
        <v>14</v>
      </c>
      <c r="C21" s="70" t="s">
        <v>145</v>
      </c>
      <c r="D21" s="60">
        <v>155100</v>
      </c>
      <c r="E21" s="59">
        <v>155087.84</v>
      </c>
      <c r="F21" s="59">
        <f>D21-E21</f>
        <v>12.160000000003492</v>
      </c>
    </row>
    <row r="22" spans="1:6" ht="45">
      <c r="A22" s="69" t="s">
        <v>370</v>
      </c>
      <c r="B22" s="69" t="s">
        <v>14</v>
      </c>
      <c r="C22" s="70" t="s">
        <v>146</v>
      </c>
      <c r="D22" s="60">
        <f>D23</f>
        <v>1080900</v>
      </c>
      <c r="E22" s="59">
        <f>E23</f>
        <v>1080830.48</v>
      </c>
      <c r="F22" s="59">
        <f>F23</f>
        <v>69.52000000001863</v>
      </c>
    </row>
    <row r="23" spans="1:6" ht="120">
      <c r="A23" s="69" t="s">
        <v>367</v>
      </c>
      <c r="B23" s="69" t="s">
        <v>14</v>
      </c>
      <c r="C23" s="70" t="s">
        <v>391</v>
      </c>
      <c r="D23" s="60">
        <f>D24+D25+D26</f>
        <v>1080900</v>
      </c>
      <c r="E23" s="59">
        <f>E24+E25+E26</f>
        <v>1080830.48</v>
      </c>
      <c r="F23" s="59">
        <f>D23-E23</f>
        <v>69.52000000001863</v>
      </c>
    </row>
    <row r="24" spans="1:6" ht="27.75" customHeight="1">
      <c r="A24" s="69" t="s">
        <v>43</v>
      </c>
      <c r="B24" s="69" t="s">
        <v>14</v>
      </c>
      <c r="C24" s="70" t="s">
        <v>147</v>
      </c>
      <c r="D24" s="60">
        <v>815400</v>
      </c>
      <c r="E24" s="59">
        <v>815400</v>
      </c>
      <c r="F24" s="59" t="s">
        <v>41</v>
      </c>
    </row>
    <row r="25" spans="1:6" ht="51.75" customHeight="1">
      <c r="A25" s="69" t="s">
        <v>482</v>
      </c>
      <c r="B25" s="69" t="s">
        <v>14</v>
      </c>
      <c r="C25" s="70" t="s">
        <v>483</v>
      </c>
      <c r="D25" s="60">
        <v>12800</v>
      </c>
      <c r="E25" s="59">
        <v>12791.85</v>
      </c>
      <c r="F25" s="59">
        <f>D25-E25</f>
        <v>8.149999999999636</v>
      </c>
    </row>
    <row r="26" spans="1:6" ht="30">
      <c r="A26" s="69" t="s">
        <v>44</v>
      </c>
      <c r="B26" s="69" t="s">
        <v>14</v>
      </c>
      <c r="C26" s="70" t="s">
        <v>148</v>
      </c>
      <c r="D26" s="60">
        <v>252700</v>
      </c>
      <c r="E26" s="59">
        <v>252638.63</v>
      </c>
      <c r="F26" s="59">
        <f>D26-E26</f>
        <v>61.36999999999534</v>
      </c>
    </row>
    <row r="27" spans="1:6" ht="90">
      <c r="A27" s="69" t="s">
        <v>282</v>
      </c>
      <c r="B27" s="69" t="s">
        <v>14</v>
      </c>
      <c r="C27" s="70" t="s">
        <v>149</v>
      </c>
      <c r="D27" s="60">
        <f>D28</f>
        <v>84000</v>
      </c>
      <c r="E27" s="59">
        <f>E28</f>
        <v>84000</v>
      </c>
      <c r="F27" s="59" t="s">
        <v>41</v>
      </c>
    </row>
    <row r="28" spans="1:6" ht="17.25" customHeight="1">
      <c r="A28" s="69" t="s">
        <v>371</v>
      </c>
      <c r="B28" s="69" t="s">
        <v>14</v>
      </c>
      <c r="C28" s="70" t="s">
        <v>392</v>
      </c>
      <c r="D28" s="60">
        <f>D29</f>
        <v>84000</v>
      </c>
      <c r="E28" s="59">
        <f>E29</f>
        <v>84000</v>
      </c>
      <c r="F28" s="59" t="s">
        <v>41</v>
      </c>
    </row>
    <row r="29" spans="1:6" ht="30">
      <c r="A29" s="69" t="s">
        <v>486</v>
      </c>
      <c r="B29" s="69" t="s">
        <v>14</v>
      </c>
      <c r="C29" s="70" t="s">
        <v>484</v>
      </c>
      <c r="D29" s="60">
        <v>84000</v>
      </c>
      <c r="E29" s="59">
        <v>84000</v>
      </c>
      <c r="F29" s="59" t="s">
        <v>41</v>
      </c>
    </row>
    <row r="30" spans="1:6" ht="96" customHeight="1">
      <c r="A30" s="69" t="s">
        <v>84</v>
      </c>
      <c r="B30" s="69" t="s">
        <v>14</v>
      </c>
      <c r="C30" s="70" t="s">
        <v>137</v>
      </c>
      <c r="D30" s="60">
        <f>D31+D35+D55</f>
        <v>36311400</v>
      </c>
      <c r="E30" s="59">
        <f>E31+E35+E55</f>
        <v>36310673.57000001</v>
      </c>
      <c r="F30" s="59">
        <f>D30-E30</f>
        <v>726.4299999922514</v>
      </c>
    </row>
    <row r="31" spans="1:6" ht="90">
      <c r="A31" s="69" t="s">
        <v>283</v>
      </c>
      <c r="B31" s="69" t="s">
        <v>14</v>
      </c>
      <c r="C31" s="70" t="s">
        <v>150</v>
      </c>
      <c r="D31" s="60">
        <f>D32</f>
        <v>1179900</v>
      </c>
      <c r="E31" s="59">
        <f>E32</f>
        <v>1179864.8</v>
      </c>
      <c r="F31" s="59">
        <f>F32</f>
        <v>35.199999999953434</v>
      </c>
    </row>
    <row r="32" spans="1:6" ht="120">
      <c r="A32" s="69" t="s">
        <v>367</v>
      </c>
      <c r="B32" s="69" t="s">
        <v>14</v>
      </c>
      <c r="C32" s="70" t="s">
        <v>393</v>
      </c>
      <c r="D32" s="60">
        <f>D33+D34</f>
        <v>1179900</v>
      </c>
      <c r="E32" s="59">
        <f>E33+E34</f>
        <v>1179864.8</v>
      </c>
      <c r="F32" s="59">
        <f aca="true" t="shared" si="1" ref="F32:F38">D32-E32</f>
        <v>35.199999999953434</v>
      </c>
    </row>
    <row r="33" spans="1:6" ht="15">
      <c r="A33" s="69" t="s">
        <v>43</v>
      </c>
      <c r="B33" s="69" t="s">
        <v>14</v>
      </c>
      <c r="C33" s="70" t="s">
        <v>151</v>
      </c>
      <c r="D33" s="60">
        <v>926000</v>
      </c>
      <c r="E33" s="59">
        <v>925989.5</v>
      </c>
      <c r="F33" s="59">
        <f t="shared" si="1"/>
        <v>10.5</v>
      </c>
    </row>
    <row r="34" spans="1:6" ht="30">
      <c r="A34" s="69" t="s">
        <v>44</v>
      </c>
      <c r="B34" s="69" t="s">
        <v>14</v>
      </c>
      <c r="C34" s="70" t="s">
        <v>152</v>
      </c>
      <c r="D34" s="60">
        <v>253900</v>
      </c>
      <c r="E34" s="59">
        <v>253875.3</v>
      </c>
      <c r="F34" s="59">
        <f t="shared" si="1"/>
        <v>24.70000000001164</v>
      </c>
    </row>
    <row r="35" spans="1:6" ht="60">
      <c r="A35" s="69" t="s">
        <v>284</v>
      </c>
      <c r="B35" s="69" t="s">
        <v>14</v>
      </c>
      <c r="C35" s="70" t="s">
        <v>153</v>
      </c>
      <c r="D35" s="60">
        <f>D36+D43+D52</f>
        <v>30132100</v>
      </c>
      <c r="E35" s="59">
        <f>E36+E43+E52</f>
        <v>30131408.770000003</v>
      </c>
      <c r="F35" s="59">
        <f t="shared" si="1"/>
        <v>691.2299999967217</v>
      </c>
    </row>
    <row r="36" spans="1:6" ht="120">
      <c r="A36" s="69" t="s">
        <v>367</v>
      </c>
      <c r="B36" s="69" t="s">
        <v>14</v>
      </c>
      <c r="C36" s="70" t="s">
        <v>394</v>
      </c>
      <c r="D36" s="60">
        <f>D37+D38+D40+D41+D42</f>
        <v>28008100</v>
      </c>
      <c r="E36" s="59">
        <f>E37+E38+E40+E41+E42</f>
        <v>28007857.290000003</v>
      </c>
      <c r="F36" s="59">
        <f t="shared" si="1"/>
        <v>242.70999999716878</v>
      </c>
    </row>
    <row r="37" spans="1:6" ht="15">
      <c r="A37" s="69" t="s">
        <v>43</v>
      </c>
      <c r="B37" s="69" t="s">
        <v>14</v>
      </c>
      <c r="C37" s="70" t="s">
        <v>154</v>
      </c>
      <c r="D37" s="60">
        <v>21903800</v>
      </c>
      <c r="E37" s="59">
        <v>21903794.62</v>
      </c>
      <c r="F37" s="59">
        <f t="shared" si="1"/>
        <v>5.379999998956919</v>
      </c>
    </row>
    <row r="38" spans="1:6" ht="50.25" customHeight="1">
      <c r="A38" s="69" t="s">
        <v>482</v>
      </c>
      <c r="B38" s="69" t="s">
        <v>14</v>
      </c>
      <c r="C38" s="70" t="s">
        <v>485</v>
      </c>
      <c r="D38" s="60">
        <v>112800</v>
      </c>
      <c r="E38" s="59">
        <v>112706.01</v>
      </c>
      <c r="F38" s="59">
        <f t="shared" si="1"/>
        <v>93.99000000000524</v>
      </c>
    </row>
    <row r="39" spans="1:6" ht="30" hidden="1">
      <c r="A39" s="69" t="s">
        <v>487</v>
      </c>
      <c r="B39" s="69" t="s">
        <v>14</v>
      </c>
      <c r="C39" s="70" t="s">
        <v>155</v>
      </c>
      <c r="D39" s="60">
        <v>0</v>
      </c>
      <c r="E39" s="59">
        <v>0</v>
      </c>
      <c r="F39" s="59">
        <v>0</v>
      </c>
    </row>
    <row r="40" spans="1:6" ht="15">
      <c r="A40" s="69" t="s">
        <v>58</v>
      </c>
      <c r="B40" s="69" t="s">
        <v>14</v>
      </c>
      <c r="C40" s="70" t="s">
        <v>156</v>
      </c>
      <c r="D40" s="60">
        <v>232300</v>
      </c>
      <c r="E40" s="59">
        <v>232269.64</v>
      </c>
      <c r="F40" s="59">
        <f aca="true" t="shared" si="2" ref="F40:F52">D40-E40</f>
        <v>30.35999999998603</v>
      </c>
    </row>
    <row r="41" spans="1:6" ht="45">
      <c r="A41" s="69" t="s">
        <v>482</v>
      </c>
      <c r="B41" s="69" t="s">
        <v>14</v>
      </c>
      <c r="C41" s="70" t="s">
        <v>488</v>
      </c>
      <c r="D41" s="60">
        <v>1000</v>
      </c>
      <c r="E41" s="59">
        <v>928.33</v>
      </c>
      <c r="F41" s="59">
        <f t="shared" si="2"/>
        <v>71.66999999999996</v>
      </c>
    </row>
    <row r="42" spans="1:6" ht="30">
      <c r="A42" s="69" t="s">
        <v>44</v>
      </c>
      <c r="B42" s="69" t="s">
        <v>14</v>
      </c>
      <c r="C42" s="70" t="s">
        <v>157</v>
      </c>
      <c r="D42" s="60">
        <v>5758200</v>
      </c>
      <c r="E42" s="59">
        <v>5758158.69</v>
      </c>
      <c r="F42" s="59">
        <f t="shared" si="2"/>
        <v>41.30999999959022</v>
      </c>
    </row>
    <row r="43" spans="1:6" ht="45">
      <c r="A43" s="69" t="s">
        <v>368</v>
      </c>
      <c r="B43" s="69" t="s">
        <v>14</v>
      </c>
      <c r="C43" s="70" t="s">
        <v>395</v>
      </c>
      <c r="D43" s="60">
        <f>D44+D45+D46+D47+D48+D49+D50+D51</f>
        <v>2123700</v>
      </c>
      <c r="E43" s="59">
        <f>E44+E45+E46+E47+E48+E49+E50+E51</f>
        <v>2123319.48</v>
      </c>
      <c r="F43" s="59">
        <f t="shared" si="2"/>
        <v>380.5200000000186</v>
      </c>
    </row>
    <row r="44" spans="1:6" ht="15">
      <c r="A44" s="69" t="s">
        <v>47</v>
      </c>
      <c r="B44" s="69" t="s">
        <v>14</v>
      </c>
      <c r="C44" s="70" t="s">
        <v>158</v>
      </c>
      <c r="D44" s="60">
        <v>230400</v>
      </c>
      <c r="E44" s="59">
        <v>230381.8</v>
      </c>
      <c r="F44" s="59">
        <f t="shared" si="2"/>
        <v>18.20000000001164</v>
      </c>
    </row>
    <row r="45" spans="1:6" ht="15">
      <c r="A45" s="69" t="s">
        <v>48</v>
      </c>
      <c r="B45" s="69" t="s">
        <v>14</v>
      </c>
      <c r="C45" s="70" t="s">
        <v>159</v>
      </c>
      <c r="D45" s="60">
        <v>358000</v>
      </c>
      <c r="E45" s="59">
        <v>357963.43</v>
      </c>
      <c r="F45" s="59">
        <f t="shared" si="2"/>
        <v>36.570000000006985</v>
      </c>
    </row>
    <row r="46" spans="1:6" ht="30">
      <c r="A46" s="69" t="s">
        <v>59</v>
      </c>
      <c r="B46" s="69" t="s">
        <v>14</v>
      </c>
      <c r="C46" s="70" t="s">
        <v>160</v>
      </c>
      <c r="D46" s="60">
        <v>200300</v>
      </c>
      <c r="E46" s="59">
        <v>200257.56</v>
      </c>
      <c r="F46" s="59">
        <f t="shared" si="2"/>
        <v>42.44000000000233</v>
      </c>
    </row>
    <row r="47" spans="1:6" ht="15">
      <c r="A47" s="69" t="s">
        <v>45</v>
      </c>
      <c r="B47" s="69" t="s">
        <v>14</v>
      </c>
      <c r="C47" s="70" t="s">
        <v>161</v>
      </c>
      <c r="D47" s="60">
        <v>833400</v>
      </c>
      <c r="E47" s="59">
        <v>833399.55</v>
      </c>
      <c r="F47" s="59">
        <f t="shared" si="2"/>
        <v>0.44999999995343387</v>
      </c>
    </row>
    <row r="48" spans="1:6" ht="39.75" customHeight="1">
      <c r="A48" s="69" t="s">
        <v>490</v>
      </c>
      <c r="B48" s="69" t="s">
        <v>14</v>
      </c>
      <c r="C48" s="70" t="s">
        <v>489</v>
      </c>
      <c r="D48" s="60">
        <v>7700</v>
      </c>
      <c r="E48" s="59">
        <v>7620</v>
      </c>
      <c r="F48" s="59">
        <f t="shared" si="2"/>
        <v>80</v>
      </c>
    </row>
    <row r="49" spans="1:6" ht="30">
      <c r="A49" s="69" t="s">
        <v>60</v>
      </c>
      <c r="B49" s="69" t="s">
        <v>14</v>
      </c>
      <c r="C49" s="70" t="s">
        <v>162</v>
      </c>
      <c r="D49" s="60">
        <v>86600</v>
      </c>
      <c r="E49" s="59">
        <v>86515.92</v>
      </c>
      <c r="F49" s="59">
        <f t="shared" si="2"/>
        <v>84.08000000000175</v>
      </c>
    </row>
    <row r="50" spans="1:6" ht="30">
      <c r="A50" s="69" t="s">
        <v>492</v>
      </c>
      <c r="B50" s="69" t="s">
        <v>14</v>
      </c>
      <c r="C50" s="70" t="s">
        <v>491</v>
      </c>
      <c r="D50" s="60">
        <v>390700</v>
      </c>
      <c r="E50" s="59">
        <v>390677.92</v>
      </c>
      <c r="F50" s="59">
        <f t="shared" si="2"/>
        <v>22.080000000016298</v>
      </c>
    </row>
    <row r="51" spans="1:6" ht="45">
      <c r="A51" s="69" t="s">
        <v>493</v>
      </c>
      <c r="B51" s="69" t="s">
        <v>14</v>
      </c>
      <c r="C51" s="70" t="s">
        <v>494</v>
      </c>
      <c r="D51" s="60">
        <v>16600</v>
      </c>
      <c r="E51" s="59">
        <v>16503.3</v>
      </c>
      <c r="F51" s="59">
        <f t="shared" si="2"/>
        <v>96.70000000000073</v>
      </c>
    </row>
    <row r="52" spans="1:6" ht="15">
      <c r="A52" s="69" t="s">
        <v>371</v>
      </c>
      <c r="B52" s="69" t="s">
        <v>14</v>
      </c>
      <c r="C52" s="70" t="s">
        <v>396</v>
      </c>
      <c r="D52" s="60">
        <f>D54</f>
        <v>300</v>
      </c>
      <c r="E52" s="59">
        <f>E54</f>
        <v>232</v>
      </c>
      <c r="F52" s="59">
        <f t="shared" si="2"/>
        <v>68</v>
      </c>
    </row>
    <row r="53" spans="1:6" ht="15" hidden="1">
      <c r="A53" s="69" t="s">
        <v>372</v>
      </c>
      <c r="B53" s="69" t="s">
        <v>14</v>
      </c>
      <c r="C53" s="70" t="s">
        <v>397</v>
      </c>
      <c r="D53" s="60">
        <v>0</v>
      </c>
      <c r="E53" s="59">
        <v>0</v>
      </c>
      <c r="F53" s="59" t="s">
        <v>82</v>
      </c>
    </row>
    <row r="54" spans="1:6" ht="15">
      <c r="A54" s="69" t="s">
        <v>373</v>
      </c>
      <c r="B54" s="69" t="s">
        <v>14</v>
      </c>
      <c r="C54" s="70" t="s">
        <v>398</v>
      </c>
      <c r="D54" s="60">
        <v>300</v>
      </c>
      <c r="E54" s="59">
        <v>232</v>
      </c>
      <c r="F54" s="59">
        <f>D54-E54</f>
        <v>68</v>
      </c>
    </row>
    <row r="55" spans="1:6" ht="120" customHeight="1">
      <c r="A55" s="69" t="s">
        <v>285</v>
      </c>
      <c r="B55" s="69" t="s">
        <v>14</v>
      </c>
      <c r="C55" s="70" t="s">
        <v>163</v>
      </c>
      <c r="D55" s="60">
        <f>D56+D62</f>
        <v>4999400</v>
      </c>
      <c r="E55" s="59">
        <f>E56+E62</f>
        <v>4999400</v>
      </c>
      <c r="F55" s="59" t="s">
        <v>41</v>
      </c>
    </row>
    <row r="56" spans="1:6" ht="120">
      <c r="A56" s="69" t="s">
        <v>367</v>
      </c>
      <c r="B56" s="69" t="s">
        <v>14</v>
      </c>
      <c r="C56" s="70" t="s">
        <v>399</v>
      </c>
      <c r="D56" s="60">
        <f>D57+D59+D60+D61</f>
        <v>4715100</v>
      </c>
      <c r="E56" s="59">
        <f>E57+E59+E60+E61</f>
        <v>4715100</v>
      </c>
      <c r="F56" s="59" t="s">
        <v>41</v>
      </c>
    </row>
    <row r="57" spans="1:6" ht="15">
      <c r="A57" s="69" t="s">
        <v>43</v>
      </c>
      <c r="B57" s="69" t="s">
        <v>14</v>
      </c>
      <c r="C57" s="70" t="s">
        <v>164</v>
      </c>
      <c r="D57" s="60">
        <v>3536600</v>
      </c>
      <c r="E57" s="59">
        <v>3536600</v>
      </c>
      <c r="F57" s="59" t="s">
        <v>41</v>
      </c>
    </row>
    <row r="58" spans="1:6" ht="15" hidden="1">
      <c r="A58" s="69" t="s">
        <v>46</v>
      </c>
      <c r="B58" s="69" t="s">
        <v>14</v>
      </c>
      <c r="C58" s="70" t="s">
        <v>165</v>
      </c>
      <c r="D58" s="60">
        <v>0</v>
      </c>
      <c r="E58" s="59">
        <v>0</v>
      </c>
      <c r="F58" s="59" t="s">
        <v>82</v>
      </c>
    </row>
    <row r="59" spans="1:6" ht="15">
      <c r="A59" s="69" t="s">
        <v>58</v>
      </c>
      <c r="B59" s="69" t="s">
        <v>14</v>
      </c>
      <c r="C59" s="70" t="s">
        <v>166</v>
      </c>
      <c r="D59" s="60">
        <v>109900</v>
      </c>
      <c r="E59" s="59">
        <v>109900</v>
      </c>
      <c r="F59" s="59" t="s">
        <v>41</v>
      </c>
    </row>
    <row r="60" spans="1:6" ht="45">
      <c r="A60" s="69" t="s">
        <v>495</v>
      </c>
      <c r="B60" s="69" t="s">
        <v>14</v>
      </c>
      <c r="C60" s="70" t="s">
        <v>496</v>
      </c>
      <c r="D60" s="60">
        <v>600</v>
      </c>
      <c r="E60" s="59">
        <v>600</v>
      </c>
      <c r="F60" s="59" t="s">
        <v>41</v>
      </c>
    </row>
    <row r="61" spans="1:6" ht="30">
      <c r="A61" s="69" t="s">
        <v>44</v>
      </c>
      <c r="B61" s="69" t="s">
        <v>14</v>
      </c>
      <c r="C61" s="70" t="s">
        <v>167</v>
      </c>
      <c r="D61" s="60">
        <v>1068000</v>
      </c>
      <c r="E61" s="59">
        <v>1068000</v>
      </c>
      <c r="F61" s="59" t="s">
        <v>41</v>
      </c>
    </row>
    <row r="62" spans="1:6" ht="45">
      <c r="A62" s="69" t="s">
        <v>368</v>
      </c>
      <c r="B62" s="69" t="s">
        <v>14</v>
      </c>
      <c r="C62" s="70" t="s">
        <v>400</v>
      </c>
      <c r="D62" s="60">
        <f>D63+D64+D65+D66</f>
        <v>284300</v>
      </c>
      <c r="E62" s="59">
        <f>E63+E64+E65+E66</f>
        <v>284300</v>
      </c>
      <c r="F62" s="59" t="s">
        <v>41</v>
      </c>
    </row>
    <row r="63" spans="1:6" ht="15">
      <c r="A63" s="69" t="s">
        <v>47</v>
      </c>
      <c r="B63" s="69" t="s">
        <v>14</v>
      </c>
      <c r="C63" s="70" t="s">
        <v>305</v>
      </c>
      <c r="D63" s="60">
        <v>25000</v>
      </c>
      <c r="E63" s="59">
        <v>25000</v>
      </c>
      <c r="F63" s="59" t="s">
        <v>41</v>
      </c>
    </row>
    <row r="64" spans="1:6" ht="15">
      <c r="A64" s="69" t="s">
        <v>45</v>
      </c>
      <c r="B64" s="69" t="s">
        <v>14</v>
      </c>
      <c r="C64" s="70" t="s">
        <v>168</v>
      </c>
      <c r="D64" s="60">
        <v>129900</v>
      </c>
      <c r="E64" s="59">
        <v>129900</v>
      </c>
      <c r="F64" s="59" t="s">
        <v>41</v>
      </c>
    </row>
    <row r="65" spans="1:6" ht="30">
      <c r="A65" s="69" t="s">
        <v>60</v>
      </c>
      <c r="B65" s="69" t="s">
        <v>14</v>
      </c>
      <c r="C65" s="70" t="s">
        <v>169</v>
      </c>
      <c r="D65" s="60">
        <v>82900</v>
      </c>
      <c r="E65" s="59">
        <v>82900</v>
      </c>
      <c r="F65" s="59" t="s">
        <v>41</v>
      </c>
    </row>
    <row r="66" spans="1:6" ht="30">
      <c r="A66" s="69" t="s">
        <v>492</v>
      </c>
      <c r="B66" s="69" t="s">
        <v>14</v>
      </c>
      <c r="C66" s="70" t="s">
        <v>497</v>
      </c>
      <c r="D66" s="60">
        <v>46500</v>
      </c>
      <c r="E66" s="59">
        <v>46500</v>
      </c>
      <c r="F66" s="59" t="s">
        <v>41</v>
      </c>
    </row>
    <row r="67" spans="1:6" ht="128.25" customHeight="1" hidden="1">
      <c r="A67" s="69" t="s">
        <v>286</v>
      </c>
      <c r="B67" s="69" t="s">
        <v>14</v>
      </c>
      <c r="C67" s="70" t="s">
        <v>170</v>
      </c>
      <c r="D67" s="60">
        <v>0</v>
      </c>
      <c r="E67" s="59">
        <v>0</v>
      </c>
      <c r="F67" s="59" t="s">
        <v>82</v>
      </c>
    </row>
    <row r="68" spans="1:6" ht="45" hidden="1">
      <c r="A68" s="69" t="s">
        <v>368</v>
      </c>
      <c r="B68" s="69" t="s">
        <v>14</v>
      </c>
      <c r="C68" s="70" t="s">
        <v>457</v>
      </c>
      <c r="D68" s="60">
        <v>0</v>
      </c>
      <c r="E68" s="59">
        <v>0</v>
      </c>
      <c r="F68" s="59" t="s">
        <v>82</v>
      </c>
    </row>
    <row r="69" spans="1:6" ht="30" hidden="1">
      <c r="A69" s="69" t="s">
        <v>61</v>
      </c>
      <c r="B69" s="69" t="s">
        <v>14</v>
      </c>
      <c r="C69" s="70" t="s">
        <v>306</v>
      </c>
      <c r="D69" s="60">
        <v>0</v>
      </c>
      <c r="E69" s="59">
        <v>0</v>
      </c>
      <c r="F69" s="59" t="s">
        <v>82</v>
      </c>
    </row>
    <row r="70" spans="1:6" ht="30">
      <c r="A70" s="69" t="s">
        <v>117</v>
      </c>
      <c r="B70" s="69" t="s">
        <v>14</v>
      </c>
      <c r="C70" s="70" t="s">
        <v>171</v>
      </c>
      <c r="D70" s="60">
        <f>D71+D78</f>
        <v>11634740</v>
      </c>
      <c r="E70" s="59">
        <f>E71+E78</f>
        <v>11634609.1</v>
      </c>
      <c r="F70" s="59">
        <f>D70-E70</f>
        <v>130.90000000037253</v>
      </c>
    </row>
    <row r="71" spans="1:6" ht="45">
      <c r="A71" s="69" t="s">
        <v>374</v>
      </c>
      <c r="B71" s="69" t="s">
        <v>14</v>
      </c>
      <c r="C71" s="70" t="s">
        <v>172</v>
      </c>
      <c r="D71" s="60">
        <f>D72+D75</f>
        <v>1086500</v>
      </c>
      <c r="E71" s="59">
        <f>E72+E75</f>
        <v>1086369.1</v>
      </c>
      <c r="F71" s="59">
        <f>D71-E71</f>
        <v>130.89999999990687</v>
      </c>
    </row>
    <row r="72" spans="1:6" ht="120">
      <c r="A72" s="69" t="s">
        <v>367</v>
      </c>
      <c r="B72" s="69" t="s">
        <v>14</v>
      </c>
      <c r="C72" s="70" t="s">
        <v>456</v>
      </c>
      <c r="D72" s="60">
        <f>D73+D74</f>
        <v>1070800</v>
      </c>
      <c r="E72" s="59">
        <f>E73+E74</f>
        <v>1070669.1</v>
      </c>
      <c r="F72" s="59">
        <f>D72-E72</f>
        <v>130.89999999990687</v>
      </c>
    </row>
    <row r="73" spans="1:6" ht="15">
      <c r="A73" s="69" t="s">
        <v>43</v>
      </c>
      <c r="B73" s="69" t="s">
        <v>14</v>
      </c>
      <c r="C73" s="70" t="s">
        <v>173</v>
      </c>
      <c r="D73" s="60">
        <v>825200</v>
      </c>
      <c r="E73" s="59">
        <v>825106.76</v>
      </c>
      <c r="F73" s="59">
        <f>D73-E73</f>
        <v>93.23999999999069</v>
      </c>
    </row>
    <row r="74" spans="1:6" ht="30">
      <c r="A74" s="69" t="s">
        <v>44</v>
      </c>
      <c r="B74" s="69" t="s">
        <v>14</v>
      </c>
      <c r="C74" s="70" t="s">
        <v>174</v>
      </c>
      <c r="D74" s="60">
        <v>245600</v>
      </c>
      <c r="E74" s="59">
        <v>245562.34</v>
      </c>
      <c r="F74" s="59">
        <f>D74-E74</f>
        <v>37.66000000000349</v>
      </c>
    </row>
    <row r="75" spans="1:6" ht="45">
      <c r="A75" s="69" t="s">
        <v>368</v>
      </c>
      <c r="B75" s="69" t="s">
        <v>14</v>
      </c>
      <c r="C75" s="70" t="s">
        <v>455</v>
      </c>
      <c r="D75" s="60">
        <f>D76+D77</f>
        <v>15700</v>
      </c>
      <c r="E75" s="59">
        <f>E76+E77</f>
        <v>15700</v>
      </c>
      <c r="F75" s="59" t="s">
        <v>41</v>
      </c>
    </row>
    <row r="76" spans="1:6" ht="15">
      <c r="A76" s="69" t="s">
        <v>47</v>
      </c>
      <c r="B76" s="69" t="s">
        <v>14</v>
      </c>
      <c r="C76" s="70" t="s">
        <v>316</v>
      </c>
      <c r="D76" s="60">
        <v>15000</v>
      </c>
      <c r="E76" s="59">
        <v>15000</v>
      </c>
      <c r="F76" s="59" t="s">
        <v>41</v>
      </c>
    </row>
    <row r="77" spans="1:6" ht="15">
      <c r="A77" s="69" t="s">
        <v>45</v>
      </c>
      <c r="B77" s="69" t="s">
        <v>14</v>
      </c>
      <c r="C77" s="70" t="s">
        <v>498</v>
      </c>
      <c r="D77" s="60">
        <v>700</v>
      </c>
      <c r="E77" s="59">
        <v>700</v>
      </c>
      <c r="F77" s="59" t="s">
        <v>41</v>
      </c>
    </row>
    <row r="78" spans="1:6" ht="45">
      <c r="A78" s="69" t="s">
        <v>499</v>
      </c>
      <c r="B78" s="69" t="s">
        <v>14</v>
      </c>
      <c r="C78" s="70" t="s">
        <v>500</v>
      </c>
      <c r="D78" s="60">
        <f>D79+D85</f>
        <v>10548240</v>
      </c>
      <c r="E78" s="59">
        <f>E79+E85</f>
        <v>10548240</v>
      </c>
      <c r="F78" s="59" t="s">
        <v>41</v>
      </c>
    </row>
    <row r="79" spans="1:6" ht="45">
      <c r="A79" s="69" t="s">
        <v>368</v>
      </c>
      <c r="B79" s="69" t="s">
        <v>14</v>
      </c>
      <c r="C79" s="70" t="s">
        <v>501</v>
      </c>
      <c r="D79" s="60">
        <f>D80+D81+D82+D83+D84</f>
        <v>861340</v>
      </c>
      <c r="E79" s="59">
        <f>E80+E81+E82+E83+E84</f>
        <v>861340</v>
      </c>
      <c r="F79" s="59" t="s">
        <v>41</v>
      </c>
    </row>
    <row r="80" spans="1:6" ht="15">
      <c r="A80" s="69" t="s">
        <v>47</v>
      </c>
      <c r="B80" s="69" t="s">
        <v>14</v>
      </c>
      <c r="C80" s="70" t="s">
        <v>502</v>
      </c>
      <c r="D80" s="60">
        <v>2100</v>
      </c>
      <c r="E80" s="59">
        <v>2100</v>
      </c>
      <c r="F80" s="59" t="s">
        <v>41</v>
      </c>
    </row>
    <row r="81" spans="1:6" ht="15">
      <c r="A81" s="69" t="s">
        <v>45</v>
      </c>
      <c r="B81" s="69" t="s">
        <v>14</v>
      </c>
      <c r="C81" s="70" t="s">
        <v>503</v>
      </c>
      <c r="D81" s="60">
        <v>127240</v>
      </c>
      <c r="E81" s="59">
        <v>127240</v>
      </c>
      <c r="F81" s="59" t="s">
        <v>41</v>
      </c>
    </row>
    <row r="82" spans="1:6" ht="30">
      <c r="A82" s="69" t="s">
        <v>60</v>
      </c>
      <c r="B82" s="69" t="s">
        <v>14</v>
      </c>
      <c r="C82" s="70" t="s">
        <v>504</v>
      </c>
      <c r="D82" s="60">
        <v>50300</v>
      </c>
      <c r="E82" s="59">
        <v>50300</v>
      </c>
      <c r="F82" s="59" t="s">
        <v>41</v>
      </c>
    </row>
    <row r="83" spans="1:6" ht="30">
      <c r="A83" s="69" t="s">
        <v>492</v>
      </c>
      <c r="B83" s="69" t="s">
        <v>14</v>
      </c>
      <c r="C83" s="70" t="s">
        <v>505</v>
      </c>
      <c r="D83" s="60">
        <v>101200</v>
      </c>
      <c r="E83" s="59">
        <v>101200</v>
      </c>
      <c r="F83" s="59" t="s">
        <v>41</v>
      </c>
    </row>
    <row r="84" spans="1:6" ht="45">
      <c r="A84" s="69" t="s">
        <v>507</v>
      </c>
      <c r="B84" s="69" t="s">
        <v>14</v>
      </c>
      <c r="C84" s="70" t="s">
        <v>506</v>
      </c>
      <c r="D84" s="60">
        <v>580500</v>
      </c>
      <c r="E84" s="59">
        <v>580500</v>
      </c>
      <c r="F84" s="59" t="s">
        <v>41</v>
      </c>
    </row>
    <row r="85" spans="1:6" ht="15">
      <c r="A85" s="69" t="s">
        <v>371</v>
      </c>
      <c r="B85" s="69" t="s">
        <v>14</v>
      </c>
      <c r="C85" s="70" t="s">
        <v>508</v>
      </c>
      <c r="D85" s="60">
        <f>D86</f>
        <v>9686900</v>
      </c>
      <c r="E85" s="59">
        <f>E86</f>
        <v>9686900</v>
      </c>
      <c r="F85" s="59" t="s">
        <v>41</v>
      </c>
    </row>
    <row r="86" spans="1:6" ht="30">
      <c r="A86" s="69" t="s">
        <v>510</v>
      </c>
      <c r="B86" s="69" t="s">
        <v>14</v>
      </c>
      <c r="C86" s="70" t="s">
        <v>509</v>
      </c>
      <c r="D86" s="60">
        <v>9686900</v>
      </c>
      <c r="E86" s="59">
        <v>9686900</v>
      </c>
      <c r="F86" s="59" t="s">
        <v>41</v>
      </c>
    </row>
    <row r="87" spans="1:6" ht="30" hidden="1">
      <c r="A87" s="69" t="s">
        <v>60</v>
      </c>
      <c r="B87" s="69" t="s">
        <v>14</v>
      </c>
      <c r="C87" s="70" t="s">
        <v>317</v>
      </c>
      <c r="D87" s="60">
        <v>0</v>
      </c>
      <c r="E87" s="59">
        <v>0</v>
      </c>
      <c r="F87" s="59"/>
    </row>
    <row r="88" spans="1:6" ht="30" hidden="1">
      <c r="A88" s="69" t="s">
        <v>61</v>
      </c>
      <c r="B88" s="69" t="s">
        <v>14</v>
      </c>
      <c r="C88" s="70" t="s">
        <v>454</v>
      </c>
      <c r="D88" s="60">
        <v>0</v>
      </c>
      <c r="E88" s="59">
        <v>0</v>
      </c>
      <c r="F88" s="59"/>
    </row>
    <row r="89" spans="1:6" ht="30">
      <c r="A89" s="69" t="s">
        <v>85</v>
      </c>
      <c r="B89" s="69" t="s">
        <v>14</v>
      </c>
      <c r="C89" s="70" t="s">
        <v>138</v>
      </c>
      <c r="D89" s="60">
        <f>D90+D93</f>
        <v>56200</v>
      </c>
      <c r="E89" s="59">
        <f>E90+E93</f>
        <v>56200</v>
      </c>
      <c r="F89" s="59" t="s">
        <v>41</v>
      </c>
    </row>
    <row r="90" spans="1:6" ht="30">
      <c r="A90" s="69" t="s">
        <v>375</v>
      </c>
      <c r="B90" s="69" t="s">
        <v>14</v>
      </c>
      <c r="C90" s="70" t="s">
        <v>453</v>
      </c>
      <c r="D90" s="60">
        <f>D91</f>
        <v>49000</v>
      </c>
      <c r="E90" s="59">
        <f>E91</f>
        <v>49000</v>
      </c>
      <c r="F90" s="59" t="s">
        <v>41</v>
      </c>
    </row>
    <row r="91" spans="1:6" ht="45">
      <c r="A91" s="69" t="s">
        <v>368</v>
      </c>
      <c r="B91" s="69" t="s">
        <v>14</v>
      </c>
      <c r="C91" s="70" t="s">
        <v>452</v>
      </c>
      <c r="D91" s="60">
        <f>D92</f>
        <v>49000</v>
      </c>
      <c r="E91" s="59">
        <f>E92</f>
        <v>49000</v>
      </c>
      <c r="F91" s="59" t="s">
        <v>41</v>
      </c>
    </row>
    <row r="92" spans="1:6" ht="45">
      <c r="A92" s="69" t="s">
        <v>507</v>
      </c>
      <c r="B92" s="69" t="s">
        <v>14</v>
      </c>
      <c r="C92" s="70" t="s">
        <v>511</v>
      </c>
      <c r="D92" s="60">
        <v>49000</v>
      </c>
      <c r="E92" s="59">
        <v>49000</v>
      </c>
      <c r="F92" s="59" t="s">
        <v>41</v>
      </c>
    </row>
    <row r="93" spans="1:6" ht="120">
      <c r="A93" s="69" t="s">
        <v>512</v>
      </c>
      <c r="B93" s="69" t="s">
        <v>14</v>
      </c>
      <c r="C93" s="70" t="s">
        <v>513</v>
      </c>
      <c r="D93" s="60">
        <f>D94</f>
        <v>7200</v>
      </c>
      <c r="E93" s="59">
        <f>E94</f>
        <v>7200</v>
      </c>
      <c r="F93" s="59" t="s">
        <v>41</v>
      </c>
    </row>
    <row r="94" spans="1:6" ht="45">
      <c r="A94" s="69" t="s">
        <v>368</v>
      </c>
      <c r="B94" s="69" t="s">
        <v>14</v>
      </c>
      <c r="C94" s="70" t="s">
        <v>514</v>
      </c>
      <c r="D94" s="60">
        <f>D95</f>
        <v>7200</v>
      </c>
      <c r="E94" s="59">
        <f>E95</f>
        <v>7200</v>
      </c>
      <c r="F94" s="59" t="s">
        <v>41</v>
      </c>
    </row>
    <row r="95" spans="1:6" ht="30">
      <c r="A95" s="69" t="s">
        <v>492</v>
      </c>
      <c r="B95" s="69" t="s">
        <v>14</v>
      </c>
      <c r="C95" s="70" t="s">
        <v>515</v>
      </c>
      <c r="D95" s="60">
        <v>7200</v>
      </c>
      <c r="E95" s="59">
        <v>7200</v>
      </c>
      <c r="F95" s="59" t="s">
        <v>41</v>
      </c>
    </row>
    <row r="96" spans="1:6" ht="45">
      <c r="A96" s="69" t="s">
        <v>86</v>
      </c>
      <c r="B96" s="69" t="s">
        <v>14</v>
      </c>
      <c r="C96" s="70" t="s">
        <v>175</v>
      </c>
      <c r="D96" s="60">
        <f aca="true" t="shared" si="3" ref="D96:E99">D97</f>
        <v>49000</v>
      </c>
      <c r="E96" s="59">
        <f t="shared" si="3"/>
        <v>49000</v>
      </c>
      <c r="F96" s="59" t="s">
        <v>41</v>
      </c>
    </row>
    <row r="97" spans="1:6" ht="63.75" customHeight="1">
      <c r="A97" s="69" t="s">
        <v>87</v>
      </c>
      <c r="B97" s="69" t="s">
        <v>14</v>
      </c>
      <c r="C97" s="70" t="s">
        <v>176</v>
      </c>
      <c r="D97" s="60">
        <f t="shared" si="3"/>
        <v>49000</v>
      </c>
      <c r="E97" s="59">
        <f t="shared" si="3"/>
        <v>49000</v>
      </c>
      <c r="F97" s="59" t="s">
        <v>41</v>
      </c>
    </row>
    <row r="98" spans="1:6" ht="150">
      <c r="A98" s="69" t="s">
        <v>376</v>
      </c>
      <c r="B98" s="69" t="s">
        <v>14</v>
      </c>
      <c r="C98" s="70" t="s">
        <v>451</v>
      </c>
      <c r="D98" s="60">
        <f t="shared" si="3"/>
        <v>49000</v>
      </c>
      <c r="E98" s="60">
        <f t="shared" si="3"/>
        <v>49000</v>
      </c>
      <c r="F98" s="59" t="s">
        <v>41</v>
      </c>
    </row>
    <row r="99" spans="1:6" ht="45">
      <c r="A99" s="69" t="s">
        <v>368</v>
      </c>
      <c r="B99" s="69" t="s">
        <v>14</v>
      </c>
      <c r="C99" s="70" t="s">
        <v>450</v>
      </c>
      <c r="D99" s="60">
        <f t="shared" si="3"/>
        <v>49000</v>
      </c>
      <c r="E99" s="59">
        <f t="shared" si="3"/>
        <v>49000</v>
      </c>
      <c r="F99" s="59" t="s">
        <v>41</v>
      </c>
    </row>
    <row r="100" spans="1:6" ht="45">
      <c r="A100" s="69" t="s">
        <v>507</v>
      </c>
      <c r="B100" s="69" t="s">
        <v>14</v>
      </c>
      <c r="C100" s="70" t="s">
        <v>516</v>
      </c>
      <c r="D100" s="60">
        <v>49000</v>
      </c>
      <c r="E100" s="59">
        <v>49000</v>
      </c>
      <c r="F100" s="59" t="s">
        <v>41</v>
      </c>
    </row>
    <row r="101" spans="1:6" ht="15">
      <c r="A101" s="69" t="s">
        <v>88</v>
      </c>
      <c r="B101" s="69" t="s">
        <v>14</v>
      </c>
      <c r="C101" s="70" t="s">
        <v>177</v>
      </c>
      <c r="D101" s="60">
        <f>D102+D108</f>
        <v>543800</v>
      </c>
      <c r="E101" s="59">
        <f>E102+E108</f>
        <v>543772.3400000001</v>
      </c>
      <c r="F101" s="59">
        <f>D101-E101</f>
        <v>27.65999999991618</v>
      </c>
    </row>
    <row r="102" spans="1:6" ht="15">
      <c r="A102" s="69" t="s">
        <v>127</v>
      </c>
      <c r="B102" s="69" t="s">
        <v>14</v>
      </c>
      <c r="C102" s="70" t="s">
        <v>178</v>
      </c>
      <c r="D102" s="60">
        <f>D103</f>
        <v>494800</v>
      </c>
      <c r="E102" s="59">
        <f>E103</f>
        <v>494772.34</v>
      </c>
      <c r="F102" s="59">
        <f>F103</f>
        <v>27.65999999997439</v>
      </c>
    </row>
    <row r="103" spans="1:6" ht="180">
      <c r="A103" s="69" t="s">
        <v>352</v>
      </c>
      <c r="B103" s="69" t="s">
        <v>14</v>
      </c>
      <c r="C103" s="70" t="s">
        <v>179</v>
      </c>
      <c r="D103" s="60">
        <f>D104</f>
        <v>494800</v>
      </c>
      <c r="E103" s="59">
        <f>E104</f>
        <v>494772.34</v>
      </c>
      <c r="F103" s="59">
        <f>D103-E103</f>
        <v>27.65999999997439</v>
      </c>
    </row>
    <row r="104" spans="1:6" ht="60">
      <c r="A104" s="69" t="s">
        <v>377</v>
      </c>
      <c r="B104" s="69" t="s">
        <v>14</v>
      </c>
      <c r="C104" s="70" t="s">
        <v>449</v>
      </c>
      <c r="D104" s="60">
        <f>D105</f>
        <v>494800</v>
      </c>
      <c r="E104" s="59">
        <f>E105</f>
        <v>494772.34</v>
      </c>
      <c r="F104" s="59">
        <f>D104-E104</f>
        <v>27.65999999997439</v>
      </c>
    </row>
    <row r="105" spans="1:6" ht="75">
      <c r="A105" s="69" t="s">
        <v>518</v>
      </c>
      <c r="B105" s="69" t="s">
        <v>14</v>
      </c>
      <c r="C105" s="70" t="s">
        <v>517</v>
      </c>
      <c r="D105" s="60">
        <v>494800</v>
      </c>
      <c r="E105" s="59">
        <v>494772.34</v>
      </c>
      <c r="F105" s="59">
        <f>D105-E105</f>
        <v>27.65999999997439</v>
      </c>
    </row>
    <row r="106" spans="1:6" ht="60" hidden="1">
      <c r="A106" s="69" t="s">
        <v>377</v>
      </c>
      <c r="B106" s="69" t="s">
        <v>14</v>
      </c>
      <c r="C106" s="70" t="s">
        <v>449</v>
      </c>
      <c r="D106" s="60">
        <v>0</v>
      </c>
      <c r="E106" s="59">
        <v>0</v>
      </c>
      <c r="F106" s="59">
        <v>0</v>
      </c>
    </row>
    <row r="107" spans="1:6" ht="60" hidden="1">
      <c r="A107" s="69" t="s">
        <v>378</v>
      </c>
      <c r="B107" s="69" t="s">
        <v>14</v>
      </c>
      <c r="C107" s="70" t="s">
        <v>448</v>
      </c>
      <c r="D107" s="60">
        <v>0</v>
      </c>
      <c r="E107" s="59">
        <v>0</v>
      </c>
      <c r="F107" s="59">
        <v>0</v>
      </c>
    </row>
    <row r="108" spans="1:6" ht="30">
      <c r="A108" s="69" t="s">
        <v>126</v>
      </c>
      <c r="B108" s="69" t="s">
        <v>14</v>
      </c>
      <c r="C108" s="70" t="s">
        <v>180</v>
      </c>
      <c r="D108" s="60">
        <f aca="true" t="shared" si="4" ref="D108:E110">D109</f>
        <v>49000</v>
      </c>
      <c r="E108" s="59">
        <f t="shared" si="4"/>
        <v>49000</v>
      </c>
      <c r="F108" s="59" t="s">
        <v>41</v>
      </c>
    </row>
    <row r="109" spans="1:6" ht="75">
      <c r="A109" s="69" t="s">
        <v>353</v>
      </c>
      <c r="B109" s="69" t="s">
        <v>14</v>
      </c>
      <c r="C109" s="70" t="s">
        <v>181</v>
      </c>
      <c r="D109" s="60">
        <f t="shared" si="4"/>
        <v>49000</v>
      </c>
      <c r="E109" s="59">
        <f t="shared" si="4"/>
        <v>49000</v>
      </c>
      <c r="F109" s="59" t="s">
        <v>41</v>
      </c>
    </row>
    <row r="110" spans="1:6" ht="45">
      <c r="A110" s="69" t="s">
        <v>368</v>
      </c>
      <c r="B110" s="69" t="s">
        <v>14</v>
      </c>
      <c r="C110" s="70" t="s">
        <v>447</v>
      </c>
      <c r="D110" s="60">
        <f t="shared" si="4"/>
        <v>49000</v>
      </c>
      <c r="E110" s="59">
        <f t="shared" si="4"/>
        <v>49000</v>
      </c>
      <c r="F110" s="59" t="s">
        <v>41</v>
      </c>
    </row>
    <row r="111" spans="1:6" ht="45">
      <c r="A111" s="69" t="s">
        <v>507</v>
      </c>
      <c r="B111" s="69" t="s">
        <v>14</v>
      </c>
      <c r="C111" s="70" t="s">
        <v>519</v>
      </c>
      <c r="D111" s="60">
        <v>49000</v>
      </c>
      <c r="E111" s="59">
        <v>49000</v>
      </c>
      <c r="F111" s="59" t="s">
        <v>41</v>
      </c>
    </row>
    <row r="112" spans="1:6" ht="30">
      <c r="A112" s="69" t="s">
        <v>354</v>
      </c>
      <c r="B112" s="69" t="s">
        <v>14</v>
      </c>
      <c r="C112" s="70" t="s">
        <v>182</v>
      </c>
      <c r="D112" s="60">
        <f>D113</f>
        <v>112767300</v>
      </c>
      <c r="E112" s="59">
        <f>E113</f>
        <v>112766057.50000001</v>
      </c>
      <c r="F112" s="59">
        <f>F113</f>
        <v>1242.4999999850988</v>
      </c>
    </row>
    <row r="113" spans="1:6" ht="15">
      <c r="A113" s="69" t="s">
        <v>355</v>
      </c>
      <c r="B113" s="69" t="s">
        <v>14</v>
      </c>
      <c r="C113" s="70" t="s">
        <v>183</v>
      </c>
      <c r="D113" s="60">
        <f>D114+D119+D125+D129+D135+D138+D143+D147+D150+D153+D156+D165+D170+D175</f>
        <v>112767300</v>
      </c>
      <c r="E113" s="59">
        <f>E114+E119+E125+E129+E135+E138+E143+E147+E150+E153+E156+E165+E170+E175</f>
        <v>112766057.50000001</v>
      </c>
      <c r="F113" s="59">
        <f>D113-E113</f>
        <v>1242.4999999850988</v>
      </c>
    </row>
    <row r="114" spans="1:6" ht="60">
      <c r="A114" s="69" t="s">
        <v>89</v>
      </c>
      <c r="B114" s="69" t="s">
        <v>14</v>
      </c>
      <c r="C114" s="70" t="s">
        <v>184</v>
      </c>
      <c r="D114" s="60">
        <f>D115</f>
        <v>27287700</v>
      </c>
      <c r="E114" s="59">
        <f>E115</f>
        <v>27287602.19</v>
      </c>
      <c r="F114" s="59">
        <f>F115</f>
        <v>97.8099999986589</v>
      </c>
    </row>
    <row r="115" spans="1:6" ht="45">
      <c r="A115" s="69" t="s">
        <v>368</v>
      </c>
      <c r="B115" s="69" t="s">
        <v>14</v>
      </c>
      <c r="C115" s="70" t="s">
        <v>446</v>
      </c>
      <c r="D115" s="60">
        <f>D116</f>
        <v>27287700</v>
      </c>
      <c r="E115" s="59">
        <f>E116</f>
        <v>27287602.19</v>
      </c>
      <c r="F115" s="59">
        <f>D115-E115</f>
        <v>97.8099999986589</v>
      </c>
    </row>
    <row r="116" spans="1:6" ht="15">
      <c r="A116" s="69" t="s">
        <v>45</v>
      </c>
      <c r="B116" s="69" t="s">
        <v>14</v>
      </c>
      <c r="C116" s="70" t="s">
        <v>185</v>
      </c>
      <c r="D116" s="60">
        <v>27287700</v>
      </c>
      <c r="E116" s="59">
        <v>27287602.19</v>
      </c>
      <c r="F116" s="59">
        <f>D116-E116</f>
        <v>97.8099999986589</v>
      </c>
    </row>
    <row r="117" spans="1:6" ht="15" hidden="1">
      <c r="A117" s="69" t="s">
        <v>371</v>
      </c>
      <c r="B117" s="69" t="s">
        <v>14</v>
      </c>
      <c r="C117" s="70" t="s">
        <v>445</v>
      </c>
      <c r="D117" s="60"/>
      <c r="E117" s="59"/>
      <c r="F117" s="59" t="s">
        <v>82</v>
      </c>
    </row>
    <row r="118" spans="1:6" ht="15" hidden="1">
      <c r="A118" s="69" t="s">
        <v>372</v>
      </c>
      <c r="B118" s="69" t="s">
        <v>14</v>
      </c>
      <c r="C118" s="70" t="s">
        <v>444</v>
      </c>
      <c r="D118" s="60"/>
      <c r="E118" s="59"/>
      <c r="F118" s="59" t="s">
        <v>82</v>
      </c>
    </row>
    <row r="119" spans="1:6" ht="30">
      <c r="A119" s="69" t="s">
        <v>90</v>
      </c>
      <c r="B119" s="69" t="s">
        <v>14</v>
      </c>
      <c r="C119" s="70" t="s">
        <v>186</v>
      </c>
      <c r="D119" s="60">
        <f>D120</f>
        <v>7230600</v>
      </c>
      <c r="E119" s="59">
        <f>E120</f>
        <v>7230367.890000001</v>
      </c>
      <c r="F119" s="59">
        <f>F120</f>
        <v>232.10999999940395</v>
      </c>
    </row>
    <row r="120" spans="1:6" ht="45">
      <c r="A120" s="69" t="s">
        <v>368</v>
      </c>
      <c r="B120" s="69" t="s">
        <v>14</v>
      </c>
      <c r="C120" s="70" t="s">
        <v>443</v>
      </c>
      <c r="D120" s="60">
        <f>D121+D122+D123+D124</f>
        <v>7230600</v>
      </c>
      <c r="E120" s="59">
        <f>E121+E122+E123+E124</f>
        <v>7230367.890000001</v>
      </c>
      <c r="F120" s="59">
        <f aca="true" t="shared" si="5" ref="F120:F128">D120-E120</f>
        <v>232.10999999940395</v>
      </c>
    </row>
    <row r="121" spans="1:6" ht="30">
      <c r="A121" s="69" t="s">
        <v>59</v>
      </c>
      <c r="B121" s="69" t="s">
        <v>14</v>
      </c>
      <c r="C121" s="70" t="s">
        <v>187</v>
      </c>
      <c r="D121" s="60">
        <v>3959800</v>
      </c>
      <c r="E121" s="59">
        <v>3959799.96</v>
      </c>
      <c r="F121" s="59">
        <f t="shared" si="5"/>
        <v>0.0400000000372529</v>
      </c>
    </row>
    <row r="122" spans="1:6" ht="15">
      <c r="A122" s="69" t="s">
        <v>45</v>
      </c>
      <c r="B122" s="69" t="s">
        <v>14</v>
      </c>
      <c r="C122" s="70" t="s">
        <v>188</v>
      </c>
      <c r="D122" s="60">
        <v>110100</v>
      </c>
      <c r="E122" s="59">
        <v>110004.72</v>
      </c>
      <c r="F122" s="59">
        <f t="shared" si="5"/>
        <v>95.27999999999884</v>
      </c>
    </row>
    <row r="123" spans="1:6" ht="30">
      <c r="A123" s="69" t="s">
        <v>490</v>
      </c>
      <c r="B123" s="69" t="s">
        <v>14</v>
      </c>
      <c r="C123" s="70" t="s">
        <v>520</v>
      </c>
      <c r="D123" s="60">
        <v>563700</v>
      </c>
      <c r="E123" s="59">
        <v>563641.01</v>
      </c>
      <c r="F123" s="59">
        <f t="shared" si="5"/>
        <v>58.98999999999069</v>
      </c>
    </row>
    <row r="124" spans="1:6" ht="30">
      <c r="A124" s="69" t="s">
        <v>60</v>
      </c>
      <c r="B124" s="69" t="s">
        <v>14</v>
      </c>
      <c r="C124" s="70" t="s">
        <v>189</v>
      </c>
      <c r="D124" s="60">
        <v>2597000</v>
      </c>
      <c r="E124" s="59">
        <v>2596922.2</v>
      </c>
      <c r="F124" s="59">
        <f t="shared" si="5"/>
        <v>77.79999999981374</v>
      </c>
    </row>
    <row r="125" spans="1:6" ht="105">
      <c r="A125" s="69" t="s">
        <v>91</v>
      </c>
      <c r="B125" s="69" t="s">
        <v>14</v>
      </c>
      <c r="C125" s="70" t="s">
        <v>190</v>
      </c>
      <c r="D125" s="60">
        <f>D126</f>
        <v>3872600</v>
      </c>
      <c r="E125" s="59">
        <f>E126</f>
        <v>3872472.78</v>
      </c>
      <c r="F125" s="59">
        <f t="shared" si="5"/>
        <v>127.22000000020489</v>
      </c>
    </row>
    <row r="126" spans="1:6" ht="45">
      <c r="A126" s="69" t="s">
        <v>368</v>
      </c>
      <c r="B126" s="69" t="s">
        <v>14</v>
      </c>
      <c r="C126" s="70" t="s">
        <v>442</v>
      </c>
      <c r="D126" s="60">
        <f>D127+D128</f>
        <v>3872600</v>
      </c>
      <c r="E126" s="59">
        <f>E127+E128</f>
        <v>3872472.78</v>
      </c>
      <c r="F126" s="59">
        <f t="shared" si="5"/>
        <v>127.22000000020489</v>
      </c>
    </row>
    <row r="127" spans="1:6" ht="30">
      <c r="A127" s="69" t="s">
        <v>59</v>
      </c>
      <c r="B127" s="69" t="s">
        <v>14</v>
      </c>
      <c r="C127" s="70" t="s">
        <v>521</v>
      </c>
      <c r="D127" s="60">
        <v>3388600</v>
      </c>
      <c r="E127" s="59">
        <v>3388530.82</v>
      </c>
      <c r="F127" s="59">
        <f t="shared" si="5"/>
        <v>69.18000000016764</v>
      </c>
    </row>
    <row r="128" spans="1:6" ht="30">
      <c r="A128" s="69" t="s">
        <v>60</v>
      </c>
      <c r="B128" s="69" t="s">
        <v>14</v>
      </c>
      <c r="C128" s="70" t="s">
        <v>191</v>
      </c>
      <c r="D128" s="60">
        <v>484000</v>
      </c>
      <c r="E128" s="59">
        <v>483941.96</v>
      </c>
      <c r="F128" s="59">
        <f t="shared" si="5"/>
        <v>58.039999999979045</v>
      </c>
    </row>
    <row r="129" spans="1:6" ht="45">
      <c r="A129" s="69" t="s">
        <v>92</v>
      </c>
      <c r="B129" s="69" t="s">
        <v>14</v>
      </c>
      <c r="C129" s="70" t="s">
        <v>192</v>
      </c>
      <c r="D129" s="60">
        <f aca="true" t="shared" si="6" ref="D129:F130">D130</f>
        <v>861200</v>
      </c>
      <c r="E129" s="59">
        <f t="shared" si="6"/>
        <v>861131.63</v>
      </c>
      <c r="F129" s="59">
        <f t="shared" si="6"/>
        <v>68.36999999999534</v>
      </c>
    </row>
    <row r="130" spans="1:6" ht="45">
      <c r="A130" s="69" t="s">
        <v>368</v>
      </c>
      <c r="B130" s="69" t="s">
        <v>14</v>
      </c>
      <c r="C130" s="70" t="s">
        <v>441</v>
      </c>
      <c r="D130" s="60">
        <f t="shared" si="6"/>
        <v>861200</v>
      </c>
      <c r="E130" s="59">
        <f t="shared" si="6"/>
        <v>861131.63</v>
      </c>
      <c r="F130" s="59">
        <f t="shared" si="6"/>
        <v>68.36999999999534</v>
      </c>
    </row>
    <row r="131" spans="1:6" ht="15">
      <c r="A131" s="69" t="s">
        <v>45</v>
      </c>
      <c r="B131" s="69" t="s">
        <v>14</v>
      </c>
      <c r="C131" s="70" t="s">
        <v>193</v>
      </c>
      <c r="D131" s="60">
        <v>861200</v>
      </c>
      <c r="E131" s="59">
        <v>861131.63</v>
      </c>
      <c r="F131" s="59">
        <f>D131-E131</f>
        <v>68.36999999999534</v>
      </c>
    </row>
    <row r="132" spans="1:6" ht="45" hidden="1">
      <c r="A132" s="69" t="s">
        <v>93</v>
      </c>
      <c r="B132" s="69" t="s">
        <v>14</v>
      </c>
      <c r="C132" s="70" t="s">
        <v>194</v>
      </c>
      <c r="D132" s="60"/>
      <c r="E132" s="59"/>
      <c r="F132" s="59"/>
    </row>
    <row r="133" spans="1:6" ht="45" hidden="1">
      <c r="A133" s="69" t="s">
        <v>368</v>
      </c>
      <c r="B133" s="69" t="s">
        <v>14</v>
      </c>
      <c r="C133" s="70" t="s">
        <v>440</v>
      </c>
      <c r="D133" s="60"/>
      <c r="E133" s="59"/>
      <c r="F133" s="59"/>
    </row>
    <row r="134" spans="1:6" ht="15" hidden="1">
      <c r="A134" s="69" t="s">
        <v>45</v>
      </c>
      <c r="B134" s="69" t="s">
        <v>14</v>
      </c>
      <c r="C134" s="70" t="s">
        <v>195</v>
      </c>
      <c r="D134" s="60"/>
      <c r="E134" s="59"/>
      <c r="F134" s="59"/>
    </row>
    <row r="135" spans="1:6" ht="30">
      <c r="A135" s="69" t="s">
        <v>356</v>
      </c>
      <c r="B135" s="69" t="s">
        <v>14</v>
      </c>
      <c r="C135" s="70" t="s">
        <v>196</v>
      </c>
      <c r="D135" s="60">
        <f>D136</f>
        <v>200000</v>
      </c>
      <c r="E135" s="59">
        <f>E136</f>
        <v>200000</v>
      </c>
      <c r="F135" s="59" t="s">
        <v>41</v>
      </c>
    </row>
    <row r="136" spans="1:6" ht="45">
      <c r="A136" s="69" t="s">
        <v>368</v>
      </c>
      <c r="B136" s="69" t="s">
        <v>14</v>
      </c>
      <c r="C136" s="70" t="s">
        <v>439</v>
      </c>
      <c r="D136" s="60">
        <f>D137</f>
        <v>200000</v>
      </c>
      <c r="E136" s="59">
        <f>E137</f>
        <v>200000</v>
      </c>
      <c r="F136" s="59" t="s">
        <v>41</v>
      </c>
    </row>
    <row r="137" spans="1:6" ht="51.75" customHeight="1">
      <c r="A137" s="69" t="s">
        <v>507</v>
      </c>
      <c r="B137" s="69" t="s">
        <v>14</v>
      </c>
      <c r="C137" s="70" t="s">
        <v>522</v>
      </c>
      <c r="D137" s="60">
        <v>200000</v>
      </c>
      <c r="E137" s="59">
        <v>200000</v>
      </c>
      <c r="F137" s="59" t="s">
        <v>41</v>
      </c>
    </row>
    <row r="138" spans="1:6" ht="45">
      <c r="A138" s="69" t="s">
        <v>287</v>
      </c>
      <c r="B138" s="69" t="s">
        <v>14</v>
      </c>
      <c r="C138" s="70" t="s">
        <v>197</v>
      </c>
      <c r="D138" s="60">
        <f>D139</f>
        <v>12348900</v>
      </c>
      <c r="E138" s="59">
        <f>E139</f>
        <v>12348854.56</v>
      </c>
      <c r="F138" s="59">
        <f>F139</f>
        <v>45.43999999947846</v>
      </c>
    </row>
    <row r="139" spans="1:6" ht="45">
      <c r="A139" s="69" t="s">
        <v>368</v>
      </c>
      <c r="B139" s="69" t="s">
        <v>14</v>
      </c>
      <c r="C139" s="70" t="s">
        <v>438</v>
      </c>
      <c r="D139" s="60">
        <f>D140+D141+D142</f>
        <v>12348900</v>
      </c>
      <c r="E139" s="59">
        <f>E140+E141+E142</f>
        <v>12348854.56</v>
      </c>
      <c r="F139" s="59">
        <f>D139-E139</f>
        <v>45.43999999947846</v>
      </c>
    </row>
    <row r="140" spans="1:6" ht="15">
      <c r="A140" s="69" t="s">
        <v>45</v>
      </c>
      <c r="B140" s="69" t="s">
        <v>14</v>
      </c>
      <c r="C140" s="70" t="s">
        <v>524</v>
      </c>
      <c r="D140" s="60">
        <v>11298700</v>
      </c>
      <c r="E140" s="59">
        <v>11298687.59</v>
      </c>
      <c r="F140" s="59">
        <f>D140-E140</f>
        <v>12.410000000149012</v>
      </c>
    </row>
    <row r="141" spans="1:6" ht="15">
      <c r="A141" s="69" t="s">
        <v>45</v>
      </c>
      <c r="B141" s="69" t="s">
        <v>14</v>
      </c>
      <c r="C141" s="70" t="s">
        <v>198</v>
      </c>
      <c r="D141" s="60">
        <v>950200</v>
      </c>
      <c r="E141" s="59">
        <v>950166.97</v>
      </c>
      <c r="F141" s="59">
        <f>D141-E141</f>
        <v>33.03000000002794</v>
      </c>
    </row>
    <row r="142" spans="1:6" ht="45">
      <c r="A142" s="69" t="s">
        <v>507</v>
      </c>
      <c r="B142" s="69" t="s">
        <v>14</v>
      </c>
      <c r="C142" s="70" t="s">
        <v>523</v>
      </c>
      <c r="D142" s="60">
        <v>100000</v>
      </c>
      <c r="E142" s="59">
        <v>100000</v>
      </c>
      <c r="F142" s="59" t="s">
        <v>41</v>
      </c>
    </row>
    <row r="143" spans="1:6" ht="30">
      <c r="A143" s="69" t="s">
        <v>94</v>
      </c>
      <c r="B143" s="69" t="s">
        <v>14</v>
      </c>
      <c r="C143" s="70" t="s">
        <v>199</v>
      </c>
      <c r="D143" s="60">
        <f>D144</f>
        <v>1794700</v>
      </c>
      <c r="E143" s="59">
        <f>E144</f>
        <v>1794700</v>
      </c>
      <c r="F143" s="59" t="s">
        <v>41</v>
      </c>
    </row>
    <row r="144" spans="1:6" ht="45">
      <c r="A144" s="69" t="s">
        <v>368</v>
      </c>
      <c r="B144" s="69" t="s">
        <v>14</v>
      </c>
      <c r="C144" s="70" t="s">
        <v>437</v>
      </c>
      <c r="D144" s="60">
        <f>D145</f>
        <v>1794700</v>
      </c>
      <c r="E144" s="59">
        <f>E145</f>
        <v>1794700</v>
      </c>
      <c r="F144" s="59" t="s">
        <v>41</v>
      </c>
    </row>
    <row r="145" spans="1:6" ht="15">
      <c r="A145" s="69" t="s">
        <v>45</v>
      </c>
      <c r="B145" s="69" t="s">
        <v>14</v>
      </c>
      <c r="C145" s="70" t="s">
        <v>200</v>
      </c>
      <c r="D145" s="60">
        <v>1794700</v>
      </c>
      <c r="E145" s="59">
        <v>1794700</v>
      </c>
      <c r="F145" s="59" t="s">
        <v>41</v>
      </c>
    </row>
    <row r="146" spans="1:6" ht="30" hidden="1">
      <c r="A146" s="69" t="s">
        <v>61</v>
      </c>
      <c r="B146" s="69" t="s">
        <v>14</v>
      </c>
      <c r="C146" s="70" t="s">
        <v>201</v>
      </c>
      <c r="D146" s="60"/>
      <c r="E146" s="59"/>
      <c r="F146" s="59"/>
    </row>
    <row r="147" spans="1:6" ht="45">
      <c r="A147" s="69" t="s">
        <v>288</v>
      </c>
      <c r="B147" s="69" t="s">
        <v>14</v>
      </c>
      <c r="C147" s="70" t="s">
        <v>202</v>
      </c>
      <c r="D147" s="60">
        <f aca="true" t="shared" si="7" ref="D147:F148">D148</f>
        <v>3258600</v>
      </c>
      <c r="E147" s="59">
        <f t="shared" si="7"/>
        <v>3258559.37</v>
      </c>
      <c r="F147" s="59">
        <f t="shared" si="7"/>
        <v>40.63</v>
      </c>
    </row>
    <row r="148" spans="1:6" ht="45">
      <c r="A148" s="69" t="s">
        <v>368</v>
      </c>
      <c r="B148" s="69" t="s">
        <v>14</v>
      </c>
      <c r="C148" s="70" t="s">
        <v>436</v>
      </c>
      <c r="D148" s="60">
        <f t="shared" si="7"/>
        <v>3258600</v>
      </c>
      <c r="E148" s="59">
        <f t="shared" si="7"/>
        <v>3258559.37</v>
      </c>
      <c r="F148" s="59">
        <f t="shared" si="7"/>
        <v>40.63</v>
      </c>
    </row>
    <row r="149" spans="1:6" ht="15">
      <c r="A149" s="69" t="s">
        <v>45</v>
      </c>
      <c r="B149" s="69" t="s">
        <v>14</v>
      </c>
      <c r="C149" s="70" t="s">
        <v>203</v>
      </c>
      <c r="D149" s="60">
        <v>3258600</v>
      </c>
      <c r="E149" s="59">
        <v>3258559.37</v>
      </c>
      <c r="F149" s="59">
        <v>40.63</v>
      </c>
    </row>
    <row r="150" spans="1:6" ht="105">
      <c r="A150" s="69" t="s">
        <v>379</v>
      </c>
      <c r="B150" s="69" t="s">
        <v>14</v>
      </c>
      <c r="C150" s="70" t="s">
        <v>204</v>
      </c>
      <c r="D150" s="60">
        <f>D151</f>
        <v>1119700</v>
      </c>
      <c r="E150" s="59">
        <f>E151</f>
        <v>1119690</v>
      </c>
      <c r="F150" s="59">
        <f>F151</f>
        <v>10</v>
      </c>
    </row>
    <row r="151" spans="1:6" ht="45">
      <c r="A151" s="69" t="s">
        <v>368</v>
      </c>
      <c r="B151" s="69" t="s">
        <v>14</v>
      </c>
      <c r="C151" s="70" t="s">
        <v>435</v>
      </c>
      <c r="D151" s="60">
        <f>D152</f>
        <v>1119700</v>
      </c>
      <c r="E151" s="59">
        <f>E152</f>
        <v>1119690</v>
      </c>
      <c r="F151" s="59">
        <f>D151-E151</f>
        <v>10</v>
      </c>
    </row>
    <row r="152" spans="1:6" ht="15">
      <c r="A152" s="69" t="s">
        <v>45</v>
      </c>
      <c r="B152" s="69" t="s">
        <v>14</v>
      </c>
      <c r="C152" s="70" t="s">
        <v>205</v>
      </c>
      <c r="D152" s="60">
        <v>1119700</v>
      </c>
      <c r="E152" s="59">
        <v>1119690</v>
      </c>
      <c r="F152" s="59">
        <f>D152-E152</f>
        <v>10</v>
      </c>
    </row>
    <row r="153" spans="1:6" ht="90">
      <c r="A153" s="69" t="s">
        <v>528</v>
      </c>
      <c r="B153" s="69" t="s">
        <v>14</v>
      </c>
      <c r="C153" s="70" t="s">
        <v>527</v>
      </c>
      <c r="D153" s="60">
        <f>D154</f>
        <v>98700</v>
      </c>
      <c r="E153" s="59">
        <f>E154</f>
        <v>98689.63</v>
      </c>
      <c r="F153" s="59">
        <f>F154</f>
        <v>10.369999999995343</v>
      </c>
    </row>
    <row r="154" spans="1:6" ht="45">
      <c r="A154" s="69" t="s">
        <v>368</v>
      </c>
      <c r="B154" s="69" t="s">
        <v>14</v>
      </c>
      <c r="C154" s="70" t="s">
        <v>526</v>
      </c>
      <c r="D154" s="60">
        <f>D155</f>
        <v>98700</v>
      </c>
      <c r="E154" s="59">
        <f>E155</f>
        <v>98689.63</v>
      </c>
      <c r="F154" s="59">
        <f>D154-E154</f>
        <v>10.369999999995343</v>
      </c>
    </row>
    <row r="155" spans="1:6" ht="15">
      <c r="A155" s="69" t="s">
        <v>45</v>
      </c>
      <c r="B155" s="69" t="s">
        <v>14</v>
      </c>
      <c r="C155" s="70" t="s">
        <v>525</v>
      </c>
      <c r="D155" s="60">
        <v>98700</v>
      </c>
      <c r="E155" s="59">
        <v>98689.63</v>
      </c>
      <c r="F155" s="59">
        <f>D155-E155</f>
        <v>10.369999999995343</v>
      </c>
    </row>
    <row r="156" spans="1:6" ht="60">
      <c r="A156" s="69" t="s">
        <v>95</v>
      </c>
      <c r="B156" s="69" t="s">
        <v>14</v>
      </c>
      <c r="C156" s="70" t="s">
        <v>206</v>
      </c>
      <c r="D156" s="60">
        <f>D157</f>
        <v>50437400</v>
      </c>
      <c r="E156" s="59">
        <f>E157</f>
        <v>50437067.050000004</v>
      </c>
      <c r="F156" s="59">
        <f>F157</f>
        <v>332.94999999552965</v>
      </c>
    </row>
    <row r="157" spans="1:6" ht="45">
      <c r="A157" s="69" t="s">
        <v>368</v>
      </c>
      <c r="B157" s="69" t="s">
        <v>14</v>
      </c>
      <c r="C157" s="70" t="s">
        <v>434</v>
      </c>
      <c r="D157" s="60">
        <f>D158+D159+D160+D161+D162</f>
        <v>50437400</v>
      </c>
      <c r="E157" s="59">
        <f>E158+E159+E160+E161+E162</f>
        <v>50437067.050000004</v>
      </c>
      <c r="F157" s="59">
        <f aca="true" t="shared" si="8" ref="F157:F162">D157-E157</f>
        <v>332.94999999552965</v>
      </c>
    </row>
    <row r="158" spans="1:6" ht="30">
      <c r="A158" s="69" t="s">
        <v>59</v>
      </c>
      <c r="B158" s="69" t="s">
        <v>14</v>
      </c>
      <c r="C158" s="70" t="s">
        <v>207</v>
      </c>
      <c r="D158" s="60">
        <v>4037800</v>
      </c>
      <c r="E158" s="59">
        <v>4037728.05</v>
      </c>
      <c r="F158" s="59">
        <f t="shared" si="8"/>
        <v>71.95000000018626</v>
      </c>
    </row>
    <row r="159" spans="1:6" ht="15">
      <c r="A159" s="69" t="s">
        <v>45</v>
      </c>
      <c r="B159" s="69" t="s">
        <v>14</v>
      </c>
      <c r="C159" s="70" t="s">
        <v>208</v>
      </c>
      <c r="D159" s="60">
        <v>20624300</v>
      </c>
      <c r="E159" s="59">
        <v>20624232.77</v>
      </c>
      <c r="F159" s="59">
        <f t="shared" si="8"/>
        <v>67.23000000044703</v>
      </c>
    </row>
    <row r="160" spans="1:6" ht="30">
      <c r="A160" s="69" t="s">
        <v>490</v>
      </c>
      <c r="B160" s="69" t="s">
        <v>14</v>
      </c>
      <c r="C160" s="70" t="s">
        <v>530</v>
      </c>
      <c r="D160" s="60">
        <v>214100</v>
      </c>
      <c r="E160" s="59">
        <v>214035.44</v>
      </c>
      <c r="F160" s="59">
        <f t="shared" si="8"/>
        <v>64.55999999999767</v>
      </c>
    </row>
    <row r="161" spans="1:6" ht="30">
      <c r="A161" s="69" t="s">
        <v>60</v>
      </c>
      <c r="B161" s="69" t="s">
        <v>14</v>
      </c>
      <c r="C161" s="70" t="s">
        <v>209</v>
      </c>
      <c r="D161" s="60">
        <v>19570200</v>
      </c>
      <c r="E161" s="59">
        <v>19570165.59</v>
      </c>
      <c r="F161" s="59">
        <f t="shared" si="8"/>
        <v>34.41000000014901</v>
      </c>
    </row>
    <row r="162" spans="1:6" ht="30">
      <c r="A162" s="69" t="s">
        <v>492</v>
      </c>
      <c r="B162" s="69" t="s">
        <v>14</v>
      </c>
      <c r="C162" s="70" t="s">
        <v>529</v>
      </c>
      <c r="D162" s="60">
        <v>5991000</v>
      </c>
      <c r="E162" s="59">
        <v>5990905.2</v>
      </c>
      <c r="F162" s="59">
        <f t="shared" si="8"/>
        <v>94.79999999981374</v>
      </c>
    </row>
    <row r="163" spans="1:6" ht="15" hidden="1">
      <c r="A163" s="69" t="s">
        <v>371</v>
      </c>
      <c r="B163" s="69" t="s">
        <v>14</v>
      </c>
      <c r="C163" s="70" t="s">
        <v>433</v>
      </c>
      <c r="D163" s="60"/>
      <c r="E163" s="59"/>
      <c r="F163" s="59" t="s">
        <v>82</v>
      </c>
    </row>
    <row r="164" spans="1:6" ht="15" hidden="1">
      <c r="A164" s="69" t="s">
        <v>372</v>
      </c>
      <c r="B164" s="69" t="s">
        <v>14</v>
      </c>
      <c r="C164" s="70" t="s">
        <v>432</v>
      </c>
      <c r="D164" s="60"/>
      <c r="E164" s="59"/>
      <c r="F164" s="59" t="s">
        <v>82</v>
      </c>
    </row>
    <row r="165" spans="1:6" ht="45">
      <c r="A165" s="69" t="s">
        <v>380</v>
      </c>
      <c r="B165" s="69" t="s">
        <v>14</v>
      </c>
      <c r="C165" s="70" t="s">
        <v>210</v>
      </c>
      <c r="D165" s="60">
        <f aca="true" t="shared" si="9" ref="D165:F166">D166</f>
        <v>3737800</v>
      </c>
      <c r="E165" s="59">
        <f t="shared" si="9"/>
        <v>3737750.5</v>
      </c>
      <c r="F165" s="59">
        <f t="shared" si="9"/>
        <v>49.5</v>
      </c>
    </row>
    <row r="166" spans="1:6" ht="45">
      <c r="A166" s="69" t="s">
        <v>368</v>
      </c>
      <c r="B166" s="69" t="s">
        <v>14</v>
      </c>
      <c r="C166" s="70" t="s">
        <v>431</v>
      </c>
      <c r="D166" s="60">
        <f t="shared" si="9"/>
        <v>3737800</v>
      </c>
      <c r="E166" s="59">
        <f t="shared" si="9"/>
        <v>3737750.5</v>
      </c>
      <c r="F166" s="59">
        <f t="shared" si="9"/>
        <v>49.5</v>
      </c>
    </row>
    <row r="167" spans="1:6" ht="30">
      <c r="A167" s="69" t="s">
        <v>59</v>
      </c>
      <c r="B167" s="69" t="s">
        <v>14</v>
      </c>
      <c r="C167" s="70" t="s">
        <v>211</v>
      </c>
      <c r="D167" s="60">
        <v>3737800</v>
      </c>
      <c r="E167" s="59">
        <v>3737750.5</v>
      </c>
      <c r="F167" s="59">
        <f>D167-E167</f>
        <v>49.5</v>
      </c>
    </row>
    <row r="168" spans="1:6" ht="15" hidden="1">
      <c r="A168" s="69" t="s">
        <v>45</v>
      </c>
      <c r="B168" s="69" t="s">
        <v>14</v>
      </c>
      <c r="C168" s="70" t="s">
        <v>212</v>
      </c>
      <c r="D168" s="60"/>
      <c r="E168" s="59"/>
      <c r="F168" s="59"/>
    </row>
    <row r="169" spans="1:6" ht="30" hidden="1">
      <c r="A169" s="69" t="s">
        <v>60</v>
      </c>
      <c r="B169" s="69" t="s">
        <v>14</v>
      </c>
      <c r="C169" s="70" t="s">
        <v>213</v>
      </c>
      <c r="D169" s="60"/>
      <c r="E169" s="59"/>
      <c r="F169" s="59"/>
    </row>
    <row r="170" spans="1:6" ht="60">
      <c r="A170" s="69" t="s">
        <v>289</v>
      </c>
      <c r="B170" s="69" t="s">
        <v>14</v>
      </c>
      <c r="C170" s="70" t="s">
        <v>214</v>
      </c>
      <c r="D170" s="60">
        <f>D171</f>
        <v>216500</v>
      </c>
      <c r="E170" s="59">
        <f>E171</f>
        <v>216343.97</v>
      </c>
      <c r="F170" s="59">
        <f>F171</f>
        <v>156.02999999999997</v>
      </c>
    </row>
    <row r="171" spans="1:6" ht="45">
      <c r="A171" s="69" t="s">
        <v>368</v>
      </c>
      <c r="B171" s="69" t="s">
        <v>14</v>
      </c>
      <c r="C171" s="70" t="s">
        <v>430</v>
      </c>
      <c r="D171" s="60">
        <f>D172+D173</f>
        <v>216500</v>
      </c>
      <c r="E171" s="59">
        <f>E172+E173</f>
        <v>216343.97</v>
      </c>
      <c r="F171" s="59">
        <f>F172+F173</f>
        <v>156.02999999999997</v>
      </c>
    </row>
    <row r="172" spans="1:6" ht="15">
      <c r="A172" s="69" t="s">
        <v>48</v>
      </c>
      <c r="B172" s="69" t="s">
        <v>14</v>
      </c>
      <c r="C172" s="70" t="s">
        <v>429</v>
      </c>
      <c r="D172" s="60">
        <v>600</v>
      </c>
      <c r="E172" s="59">
        <v>541.97</v>
      </c>
      <c r="F172" s="59">
        <f>D172-E172</f>
        <v>58.02999999999997</v>
      </c>
    </row>
    <row r="173" spans="1:6" ht="15">
      <c r="A173" s="69" t="s">
        <v>45</v>
      </c>
      <c r="B173" s="69" t="s">
        <v>14</v>
      </c>
      <c r="C173" s="70" t="s">
        <v>215</v>
      </c>
      <c r="D173" s="60">
        <v>215900</v>
      </c>
      <c r="E173" s="59">
        <v>215802</v>
      </c>
      <c r="F173" s="59">
        <f>D173-E173</f>
        <v>98</v>
      </c>
    </row>
    <row r="174" spans="1:6" ht="30" hidden="1">
      <c r="A174" s="69" t="s">
        <v>61</v>
      </c>
      <c r="B174" s="69" t="s">
        <v>14</v>
      </c>
      <c r="C174" s="70" t="s">
        <v>216</v>
      </c>
      <c r="D174" s="60"/>
      <c r="E174" s="59"/>
      <c r="F174" s="59"/>
    </row>
    <row r="175" spans="1:6" ht="75">
      <c r="A175" s="69" t="s">
        <v>96</v>
      </c>
      <c r="B175" s="69" t="s">
        <v>14</v>
      </c>
      <c r="C175" s="70" t="s">
        <v>217</v>
      </c>
      <c r="D175" s="60">
        <f>D176</f>
        <v>302900</v>
      </c>
      <c r="E175" s="59">
        <f>E176</f>
        <v>302827.93</v>
      </c>
      <c r="F175" s="59">
        <f>F176</f>
        <v>72.07000000000698</v>
      </c>
    </row>
    <row r="176" spans="1:6" ht="45">
      <c r="A176" s="69" t="s">
        <v>368</v>
      </c>
      <c r="B176" s="69" t="s">
        <v>14</v>
      </c>
      <c r="C176" s="70" t="s">
        <v>428</v>
      </c>
      <c r="D176" s="60">
        <f>D177</f>
        <v>302900</v>
      </c>
      <c r="E176" s="59">
        <f>E177</f>
        <v>302827.93</v>
      </c>
      <c r="F176" s="59">
        <f>D176-E176</f>
        <v>72.07000000000698</v>
      </c>
    </row>
    <row r="177" spans="1:6" ht="30">
      <c r="A177" s="69" t="s">
        <v>59</v>
      </c>
      <c r="B177" s="69" t="s">
        <v>14</v>
      </c>
      <c r="C177" s="70" t="s">
        <v>218</v>
      </c>
      <c r="D177" s="60">
        <v>302900</v>
      </c>
      <c r="E177" s="59">
        <v>302827.93</v>
      </c>
      <c r="F177" s="59">
        <f>D177-E177</f>
        <v>72.07000000000698</v>
      </c>
    </row>
    <row r="178" spans="1:6" ht="30" hidden="1">
      <c r="A178" s="69" t="s">
        <v>60</v>
      </c>
      <c r="B178" s="69" t="s">
        <v>14</v>
      </c>
      <c r="C178" s="70" t="s">
        <v>219</v>
      </c>
      <c r="D178" s="60"/>
      <c r="E178" s="59"/>
      <c r="F178" s="59"/>
    </row>
    <row r="179" spans="1:6" ht="15">
      <c r="A179" s="69" t="s">
        <v>97</v>
      </c>
      <c r="B179" s="69" t="s">
        <v>14</v>
      </c>
      <c r="C179" s="70" t="s">
        <v>247</v>
      </c>
      <c r="D179" s="60">
        <f>D180+D189</f>
        <v>3908000</v>
      </c>
      <c r="E179" s="59">
        <f>E180+E189</f>
        <v>3907220.72</v>
      </c>
      <c r="F179" s="59">
        <f>D179-E179</f>
        <v>779.2799999997951</v>
      </c>
    </row>
    <row r="180" spans="1:6" ht="45">
      <c r="A180" s="69" t="s">
        <v>357</v>
      </c>
      <c r="B180" s="69" t="s">
        <v>14</v>
      </c>
      <c r="C180" s="70" t="s">
        <v>220</v>
      </c>
      <c r="D180" s="60">
        <f aca="true" t="shared" si="10" ref="D180:E182">D181</f>
        <v>28600</v>
      </c>
      <c r="E180" s="59">
        <f t="shared" si="10"/>
        <v>28600</v>
      </c>
      <c r="F180" s="59" t="s">
        <v>41</v>
      </c>
    </row>
    <row r="181" spans="1:6" ht="75">
      <c r="A181" s="69" t="s">
        <v>358</v>
      </c>
      <c r="B181" s="69" t="s">
        <v>14</v>
      </c>
      <c r="C181" s="70" t="s">
        <v>221</v>
      </c>
      <c r="D181" s="60">
        <f t="shared" si="10"/>
        <v>28600</v>
      </c>
      <c r="E181" s="59">
        <f t="shared" si="10"/>
        <v>28600</v>
      </c>
      <c r="F181" s="59" t="s">
        <v>41</v>
      </c>
    </row>
    <row r="182" spans="1:6" ht="45">
      <c r="A182" s="69" t="s">
        <v>368</v>
      </c>
      <c r="B182" s="69" t="s">
        <v>14</v>
      </c>
      <c r="C182" s="70" t="s">
        <v>427</v>
      </c>
      <c r="D182" s="60">
        <f t="shared" si="10"/>
        <v>28600</v>
      </c>
      <c r="E182" s="59">
        <f t="shared" si="10"/>
        <v>28600</v>
      </c>
      <c r="F182" s="59" t="s">
        <v>41</v>
      </c>
    </row>
    <row r="183" spans="1:6" ht="15">
      <c r="A183" s="69" t="s">
        <v>45</v>
      </c>
      <c r="B183" s="69" t="s">
        <v>14</v>
      </c>
      <c r="C183" s="70" t="s">
        <v>222</v>
      </c>
      <c r="D183" s="60">
        <v>28600</v>
      </c>
      <c r="E183" s="59">
        <v>28600</v>
      </c>
      <c r="F183" s="59" t="s">
        <v>41</v>
      </c>
    </row>
    <row r="184" spans="1:6" ht="15" hidden="1">
      <c r="A184" s="69" t="s">
        <v>290</v>
      </c>
      <c r="B184" s="69" t="s">
        <v>14</v>
      </c>
      <c r="C184" s="70" t="s">
        <v>223</v>
      </c>
      <c r="D184" s="60"/>
      <c r="E184" s="59"/>
      <c r="F184" s="59"/>
    </row>
    <row r="185" spans="1:6" ht="90" hidden="1">
      <c r="A185" s="69" t="s">
        <v>291</v>
      </c>
      <c r="B185" s="69" t="s">
        <v>14</v>
      </c>
      <c r="C185" s="70" t="s">
        <v>224</v>
      </c>
      <c r="D185" s="60"/>
      <c r="E185" s="59"/>
      <c r="F185" s="59"/>
    </row>
    <row r="186" spans="1:6" ht="45" hidden="1">
      <c r="A186" s="69" t="s">
        <v>368</v>
      </c>
      <c r="B186" s="69" t="s">
        <v>14</v>
      </c>
      <c r="C186" s="70" t="s">
        <v>426</v>
      </c>
      <c r="D186" s="60"/>
      <c r="E186" s="59"/>
      <c r="F186" s="59"/>
    </row>
    <row r="187" spans="1:6" ht="15" hidden="1">
      <c r="A187" s="69" t="s">
        <v>45</v>
      </c>
      <c r="B187" s="69" t="s">
        <v>14</v>
      </c>
      <c r="C187" s="70" t="s">
        <v>225</v>
      </c>
      <c r="D187" s="60"/>
      <c r="E187" s="59"/>
      <c r="F187" s="59"/>
    </row>
    <row r="188" spans="1:6" ht="15" hidden="1">
      <c r="A188" s="69" t="s">
        <v>372</v>
      </c>
      <c r="B188" s="69" t="s">
        <v>14</v>
      </c>
      <c r="C188" s="70" t="s">
        <v>425</v>
      </c>
      <c r="D188" s="60"/>
      <c r="E188" s="59"/>
      <c r="F188" s="59"/>
    </row>
    <row r="189" spans="1:6" ht="30">
      <c r="A189" s="69" t="s">
        <v>98</v>
      </c>
      <c r="B189" s="69" t="s">
        <v>14</v>
      </c>
      <c r="C189" s="70" t="s">
        <v>226</v>
      </c>
      <c r="D189" s="60">
        <f>D190+D195+D200+D203+D206+D211</f>
        <v>3879400</v>
      </c>
      <c r="E189" s="59">
        <f>E190+E195+E200+E203+E206+E211</f>
        <v>3878620.72</v>
      </c>
      <c r="F189" s="59">
        <f>D189-E189</f>
        <v>779.2799999997951</v>
      </c>
    </row>
    <row r="190" spans="1:6" ht="45">
      <c r="A190" s="69" t="s">
        <v>381</v>
      </c>
      <c r="B190" s="69" t="s">
        <v>14</v>
      </c>
      <c r="C190" s="70" t="s">
        <v>424</v>
      </c>
      <c r="D190" s="60">
        <f>D191</f>
        <v>1562200</v>
      </c>
      <c r="E190" s="59">
        <f>E191</f>
        <v>1561884.6900000002</v>
      </c>
      <c r="F190" s="59">
        <f>F191</f>
        <v>315.30999999982305</v>
      </c>
    </row>
    <row r="191" spans="1:6" ht="45">
      <c r="A191" s="69" t="s">
        <v>368</v>
      </c>
      <c r="B191" s="69" t="s">
        <v>14</v>
      </c>
      <c r="C191" s="70" t="s">
        <v>423</v>
      </c>
      <c r="D191" s="60">
        <f>D192+D194</f>
        <v>1562200</v>
      </c>
      <c r="E191" s="59">
        <f>E192+E194</f>
        <v>1561884.6900000002</v>
      </c>
      <c r="F191" s="59">
        <f>D191-E191</f>
        <v>315.30999999982305</v>
      </c>
    </row>
    <row r="192" spans="1:6" ht="15">
      <c r="A192" s="69" t="s">
        <v>45</v>
      </c>
      <c r="B192" s="69" t="s">
        <v>14</v>
      </c>
      <c r="C192" s="70" t="s">
        <v>422</v>
      </c>
      <c r="D192" s="60">
        <v>1537300</v>
      </c>
      <c r="E192" s="59">
        <v>1537014.09</v>
      </c>
      <c r="F192" s="59">
        <f>D192-E192</f>
        <v>285.9099999999162</v>
      </c>
    </row>
    <row r="193" spans="1:6" ht="15" hidden="1">
      <c r="A193" s="69" t="s">
        <v>372</v>
      </c>
      <c r="B193" s="69" t="s">
        <v>14</v>
      </c>
      <c r="C193" s="70" t="s">
        <v>421</v>
      </c>
      <c r="D193" s="60"/>
      <c r="E193" s="59"/>
      <c r="F193" s="59" t="s">
        <v>82</v>
      </c>
    </row>
    <row r="194" spans="1:6" ht="45">
      <c r="A194" s="69" t="s">
        <v>507</v>
      </c>
      <c r="B194" s="69" t="s">
        <v>14</v>
      </c>
      <c r="C194" s="70" t="s">
        <v>531</v>
      </c>
      <c r="D194" s="60">
        <v>24900</v>
      </c>
      <c r="E194" s="59">
        <v>24870.6</v>
      </c>
      <c r="F194" s="59">
        <f>D194-E194</f>
        <v>29.400000000001455</v>
      </c>
    </row>
    <row r="195" spans="1:6" ht="105">
      <c r="A195" s="69" t="s">
        <v>359</v>
      </c>
      <c r="B195" s="69" t="s">
        <v>14</v>
      </c>
      <c r="C195" s="70" t="s">
        <v>227</v>
      </c>
      <c r="D195" s="60">
        <f>D196</f>
        <v>1218800</v>
      </c>
      <c r="E195" s="59">
        <f>E196</f>
        <v>1218686.87</v>
      </c>
      <c r="F195" s="59">
        <f>F196</f>
        <v>113.12999999988824</v>
      </c>
    </row>
    <row r="196" spans="1:6" ht="45">
      <c r="A196" s="69" t="s">
        <v>368</v>
      </c>
      <c r="B196" s="69" t="s">
        <v>14</v>
      </c>
      <c r="C196" s="70" t="s">
        <v>420</v>
      </c>
      <c r="D196" s="60">
        <f>D197+D199</f>
        <v>1218800</v>
      </c>
      <c r="E196" s="59">
        <f>E197+E199</f>
        <v>1218686.87</v>
      </c>
      <c r="F196" s="59">
        <f>D196-E196</f>
        <v>113.12999999988824</v>
      </c>
    </row>
    <row r="197" spans="1:6" ht="15">
      <c r="A197" s="69" t="s">
        <v>45</v>
      </c>
      <c r="B197" s="69" t="s">
        <v>14</v>
      </c>
      <c r="C197" s="70" t="s">
        <v>228</v>
      </c>
      <c r="D197" s="60">
        <v>403100</v>
      </c>
      <c r="E197" s="59">
        <v>403036.87</v>
      </c>
      <c r="F197" s="59">
        <f>D197-E197</f>
        <v>63.13000000000466</v>
      </c>
    </row>
    <row r="198" spans="1:6" ht="15" hidden="1">
      <c r="A198" s="69" t="s">
        <v>372</v>
      </c>
      <c r="B198" s="69" t="s">
        <v>14</v>
      </c>
      <c r="C198" s="70" t="s">
        <v>419</v>
      </c>
      <c r="D198" s="60"/>
      <c r="E198" s="59"/>
      <c r="F198" s="59"/>
    </row>
    <row r="199" spans="1:6" ht="45">
      <c r="A199" s="69" t="s">
        <v>507</v>
      </c>
      <c r="B199" s="69" t="s">
        <v>14</v>
      </c>
      <c r="C199" s="70" t="s">
        <v>532</v>
      </c>
      <c r="D199" s="60">
        <v>815700</v>
      </c>
      <c r="E199" s="59">
        <v>815650</v>
      </c>
      <c r="F199" s="59">
        <f>D199-E199</f>
        <v>50</v>
      </c>
    </row>
    <row r="200" spans="1:6" ht="75">
      <c r="A200" s="69" t="s">
        <v>360</v>
      </c>
      <c r="B200" s="69" t="s">
        <v>14</v>
      </c>
      <c r="C200" s="70" t="s">
        <v>229</v>
      </c>
      <c r="D200" s="60">
        <f>D201</f>
        <v>58800</v>
      </c>
      <c r="E200" s="59">
        <f>E201</f>
        <v>58800</v>
      </c>
      <c r="F200" s="59" t="s">
        <v>41</v>
      </c>
    </row>
    <row r="201" spans="1:6" ht="45">
      <c r="A201" s="69" t="s">
        <v>368</v>
      </c>
      <c r="B201" s="69" t="s">
        <v>14</v>
      </c>
      <c r="C201" s="70" t="s">
        <v>418</v>
      </c>
      <c r="D201" s="60">
        <f>D202</f>
        <v>58800</v>
      </c>
      <c r="E201" s="59">
        <f>E202</f>
        <v>58800</v>
      </c>
      <c r="F201" s="59" t="s">
        <v>41</v>
      </c>
    </row>
    <row r="202" spans="1:6" ht="45">
      <c r="A202" s="69" t="s">
        <v>507</v>
      </c>
      <c r="B202" s="69" t="s">
        <v>14</v>
      </c>
      <c r="C202" s="70" t="s">
        <v>533</v>
      </c>
      <c r="D202" s="60">
        <v>58800</v>
      </c>
      <c r="E202" s="59">
        <v>58800</v>
      </c>
      <c r="F202" s="59" t="s">
        <v>41</v>
      </c>
    </row>
    <row r="203" spans="1:6" ht="120">
      <c r="A203" s="69" t="s">
        <v>382</v>
      </c>
      <c r="B203" s="69" t="s">
        <v>14</v>
      </c>
      <c r="C203" s="70" t="s">
        <v>230</v>
      </c>
      <c r="D203" s="60">
        <f>D204</f>
        <v>58800</v>
      </c>
      <c r="E203" s="59">
        <f>E204</f>
        <v>58800</v>
      </c>
      <c r="F203" s="59" t="s">
        <v>41</v>
      </c>
    </row>
    <row r="204" spans="1:6" ht="45">
      <c r="A204" s="69" t="s">
        <v>368</v>
      </c>
      <c r="B204" s="69" t="s">
        <v>14</v>
      </c>
      <c r="C204" s="70" t="s">
        <v>417</v>
      </c>
      <c r="D204" s="60">
        <f>D205</f>
        <v>58800</v>
      </c>
      <c r="E204" s="59">
        <f>E205</f>
        <v>58800</v>
      </c>
      <c r="F204" s="59" t="s">
        <v>41</v>
      </c>
    </row>
    <row r="205" spans="1:6" ht="45">
      <c r="A205" s="69" t="s">
        <v>507</v>
      </c>
      <c r="B205" s="69" t="s">
        <v>14</v>
      </c>
      <c r="C205" s="70" t="s">
        <v>534</v>
      </c>
      <c r="D205" s="60">
        <v>58800</v>
      </c>
      <c r="E205" s="59">
        <v>58800</v>
      </c>
      <c r="F205" s="59" t="s">
        <v>41</v>
      </c>
    </row>
    <row r="206" spans="1:6" ht="172.5" customHeight="1">
      <c r="A206" s="69" t="s">
        <v>292</v>
      </c>
      <c r="B206" s="69" t="s">
        <v>14</v>
      </c>
      <c r="C206" s="70" t="s">
        <v>231</v>
      </c>
      <c r="D206" s="60">
        <f>D207</f>
        <v>481200</v>
      </c>
      <c r="E206" s="59">
        <f>E207</f>
        <v>481022.22</v>
      </c>
      <c r="F206" s="59">
        <f>F207</f>
        <v>177.78000000002794</v>
      </c>
    </row>
    <row r="207" spans="1:6" ht="45">
      <c r="A207" s="69" t="s">
        <v>368</v>
      </c>
      <c r="B207" s="69" t="s">
        <v>14</v>
      </c>
      <c r="C207" s="70" t="s">
        <v>416</v>
      </c>
      <c r="D207" s="60">
        <f>D208+D210</f>
        <v>481200</v>
      </c>
      <c r="E207" s="59">
        <f>E208+E210</f>
        <v>481022.22</v>
      </c>
      <c r="F207" s="59">
        <f>D207-E207</f>
        <v>177.78000000002794</v>
      </c>
    </row>
    <row r="208" spans="1:6" ht="15">
      <c r="A208" s="69" t="s">
        <v>45</v>
      </c>
      <c r="B208" s="69" t="s">
        <v>14</v>
      </c>
      <c r="C208" s="70" t="s">
        <v>307</v>
      </c>
      <c r="D208" s="60">
        <v>422400</v>
      </c>
      <c r="E208" s="59">
        <v>422222.22</v>
      </c>
      <c r="F208" s="59">
        <f>D208-E208</f>
        <v>177.78000000002794</v>
      </c>
    </row>
    <row r="209" spans="1:6" ht="15" hidden="1">
      <c r="A209" s="69" t="s">
        <v>372</v>
      </c>
      <c r="B209" s="69" t="s">
        <v>14</v>
      </c>
      <c r="C209" s="70" t="s">
        <v>415</v>
      </c>
      <c r="D209" s="60"/>
      <c r="E209" s="59"/>
      <c r="F209" s="59" t="s">
        <v>82</v>
      </c>
    </row>
    <row r="210" spans="1:6" ht="45">
      <c r="A210" s="69" t="s">
        <v>507</v>
      </c>
      <c r="B210" s="69" t="s">
        <v>14</v>
      </c>
      <c r="C210" s="70" t="s">
        <v>535</v>
      </c>
      <c r="D210" s="60">
        <v>58800</v>
      </c>
      <c r="E210" s="59">
        <v>58800</v>
      </c>
      <c r="F210" s="59" t="s">
        <v>41</v>
      </c>
    </row>
    <row r="211" spans="1:6" ht="165">
      <c r="A211" s="69" t="s">
        <v>383</v>
      </c>
      <c r="B211" s="69" t="s">
        <v>14</v>
      </c>
      <c r="C211" s="70" t="s">
        <v>308</v>
      </c>
      <c r="D211" s="60">
        <f>D212</f>
        <v>499600</v>
      </c>
      <c r="E211" s="59">
        <f>E212</f>
        <v>499426.94</v>
      </c>
      <c r="F211" s="59">
        <f>F212</f>
        <v>173.05999999999767</v>
      </c>
    </row>
    <row r="212" spans="1:6" ht="45">
      <c r="A212" s="69" t="s">
        <v>368</v>
      </c>
      <c r="B212" s="69" t="s">
        <v>14</v>
      </c>
      <c r="C212" s="70" t="s">
        <v>414</v>
      </c>
      <c r="D212" s="60">
        <f>D213+D214</f>
        <v>499600</v>
      </c>
      <c r="E212" s="59">
        <f>E213+E214</f>
        <v>499426.94</v>
      </c>
      <c r="F212" s="59">
        <f>D212-E212</f>
        <v>173.05999999999767</v>
      </c>
    </row>
    <row r="213" spans="1:6" ht="15">
      <c r="A213" s="69" t="s">
        <v>45</v>
      </c>
      <c r="B213" s="69" t="s">
        <v>14</v>
      </c>
      <c r="C213" s="70" t="s">
        <v>309</v>
      </c>
      <c r="D213" s="60">
        <v>440800</v>
      </c>
      <c r="E213" s="59">
        <v>440626.94</v>
      </c>
      <c r="F213" s="59">
        <f>D213-E213</f>
        <v>173.05999999999767</v>
      </c>
    </row>
    <row r="214" spans="1:6" ht="45">
      <c r="A214" s="69" t="s">
        <v>507</v>
      </c>
      <c r="B214" s="69" t="s">
        <v>14</v>
      </c>
      <c r="C214" s="70" t="s">
        <v>536</v>
      </c>
      <c r="D214" s="60">
        <v>58800</v>
      </c>
      <c r="E214" s="59">
        <v>58800</v>
      </c>
      <c r="F214" s="59" t="s">
        <v>41</v>
      </c>
    </row>
    <row r="215" spans="1:6" ht="15">
      <c r="A215" s="69" t="s">
        <v>99</v>
      </c>
      <c r="B215" s="69" t="s">
        <v>14</v>
      </c>
      <c r="C215" s="70" t="s">
        <v>310</v>
      </c>
      <c r="D215" s="60">
        <f>D216</f>
        <v>27716160</v>
      </c>
      <c r="E215" s="59">
        <f>E216</f>
        <v>27715752.01</v>
      </c>
      <c r="F215" s="59">
        <f>F216</f>
        <v>407.9899999983609</v>
      </c>
    </row>
    <row r="216" spans="1:6" ht="15">
      <c r="A216" s="69" t="s">
        <v>125</v>
      </c>
      <c r="B216" s="69" t="s">
        <v>14</v>
      </c>
      <c r="C216" s="70" t="s">
        <v>232</v>
      </c>
      <c r="D216" s="60">
        <f>D217+D222</f>
        <v>27716160</v>
      </c>
      <c r="E216" s="59">
        <f>E217+E222</f>
        <v>27715752.01</v>
      </c>
      <c r="F216" s="59">
        <f>D216-E216</f>
        <v>407.9899999983609</v>
      </c>
    </row>
    <row r="217" spans="1:6" ht="135">
      <c r="A217" s="69" t="s">
        <v>384</v>
      </c>
      <c r="B217" s="69" t="s">
        <v>14</v>
      </c>
      <c r="C217" s="70" t="s">
        <v>233</v>
      </c>
      <c r="D217" s="60">
        <f>D218</f>
        <v>18561060</v>
      </c>
      <c r="E217" s="59">
        <f>E218</f>
        <v>18560720.85</v>
      </c>
      <c r="F217" s="59">
        <f>F218</f>
        <v>339.1499999985099</v>
      </c>
    </row>
    <row r="218" spans="1:6" ht="45">
      <c r="A218" s="69" t="s">
        <v>368</v>
      </c>
      <c r="B218" s="69" t="s">
        <v>14</v>
      </c>
      <c r="C218" s="70" t="s">
        <v>413</v>
      </c>
      <c r="D218" s="60">
        <f>D219+D221</f>
        <v>18561060</v>
      </c>
      <c r="E218" s="59">
        <f>E219+E221</f>
        <v>18560720.85</v>
      </c>
      <c r="F218" s="59">
        <f>D218-E218</f>
        <v>339.1499999985099</v>
      </c>
    </row>
    <row r="219" spans="1:6" ht="15">
      <c r="A219" s="69" t="s">
        <v>45</v>
      </c>
      <c r="B219" s="69" t="s">
        <v>14</v>
      </c>
      <c r="C219" s="70" t="s">
        <v>234</v>
      </c>
      <c r="D219" s="60">
        <v>16922900</v>
      </c>
      <c r="E219" s="59">
        <v>16922620.85</v>
      </c>
      <c r="F219" s="59">
        <f>D219-E219</f>
        <v>279.1499999985099</v>
      </c>
    </row>
    <row r="220" spans="1:6" ht="15" hidden="1">
      <c r="A220" s="69" t="s">
        <v>372</v>
      </c>
      <c r="B220" s="69" t="s">
        <v>14</v>
      </c>
      <c r="C220" s="70" t="s">
        <v>412</v>
      </c>
      <c r="D220" s="60"/>
      <c r="E220" s="59"/>
      <c r="F220" s="59"/>
    </row>
    <row r="221" spans="1:6" ht="45">
      <c r="A221" s="69" t="s">
        <v>507</v>
      </c>
      <c r="B221" s="69" t="s">
        <v>14</v>
      </c>
      <c r="C221" s="70" t="s">
        <v>537</v>
      </c>
      <c r="D221" s="60">
        <v>1638160</v>
      </c>
      <c r="E221" s="59">
        <v>1638100</v>
      </c>
      <c r="F221" s="59">
        <f>D221-E221</f>
        <v>60</v>
      </c>
    </row>
    <row r="222" spans="1:6" ht="60">
      <c r="A222" s="69" t="s">
        <v>361</v>
      </c>
      <c r="B222" s="69" t="s">
        <v>14</v>
      </c>
      <c r="C222" s="70" t="s">
        <v>311</v>
      </c>
      <c r="D222" s="60">
        <f>D223</f>
        <v>9155100</v>
      </c>
      <c r="E222" s="59">
        <f>E223</f>
        <v>9155031.16</v>
      </c>
      <c r="F222" s="59">
        <f>F223</f>
        <v>68.83999999985099</v>
      </c>
    </row>
    <row r="223" spans="1:6" ht="45">
      <c r="A223" s="69" t="s">
        <v>368</v>
      </c>
      <c r="B223" s="69" t="s">
        <v>14</v>
      </c>
      <c r="C223" s="70" t="s">
        <v>411</v>
      </c>
      <c r="D223" s="60">
        <f>D224+D225+D226+D228+D229+D230</f>
        <v>9155100</v>
      </c>
      <c r="E223" s="59">
        <f>E224+E225+E226+E228+E229+E230</f>
        <v>9155031.16</v>
      </c>
      <c r="F223" s="59">
        <f>D223-E223</f>
        <v>68.83999999985099</v>
      </c>
    </row>
    <row r="224" spans="1:6" ht="30">
      <c r="A224" s="69" t="s">
        <v>293</v>
      </c>
      <c r="B224" s="69" t="s">
        <v>14</v>
      </c>
      <c r="C224" s="70" t="s">
        <v>540</v>
      </c>
      <c r="D224" s="60">
        <v>30000</v>
      </c>
      <c r="E224" s="59">
        <v>30000</v>
      </c>
      <c r="F224" s="59" t="s">
        <v>41</v>
      </c>
    </row>
    <row r="225" spans="1:6" ht="30">
      <c r="A225" s="69" t="s">
        <v>293</v>
      </c>
      <c r="B225" s="69" t="s">
        <v>14</v>
      </c>
      <c r="C225" s="70" t="s">
        <v>312</v>
      </c>
      <c r="D225" s="60">
        <v>3380000</v>
      </c>
      <c r="E225" s="59">
        <v>3380000</v>
      </c>
      <c r="F225" s="59" t="s">
        <v>41</v>
      </c>
    </row>
    <row r="226" spans="1:6" ht="15">
      <c r="A226" s="69" t="s">
        <v>45</v>
      </c>
      <c r="B226" s="69" t="s">
        <v>14</v>
      </c>
      <c r="C226" s="70" t="s">
        <v>313</v>
      </c>
      <c r="D226" s="60">
        <v>2448500</v>
      </c>
      <c r="E226" s="59">
        <v>2448473.16</v>
      </c>
      <c r="F226" s="59">
        <f>D226-E226</f>
        <v>26.83999999985099</v>
      </c>
    </row>
    <row r="227" spans="1:6" ht="15" hidden="1">
      <c r="A227" s="69" t="s">
        <v>372</v>
      </c>
      <c r="B227" s="69" t="s">
        <v>14</v>
      </c>
      <c r="C227" s="70" t="s">
        <v>410</v>
      </c>
      <c r="D227" s="60"/>
      <c r="E227" s="59"/>
      <c r="F227" s="59" t="s">
        <v>82</v>
      </c>
    </row>
    <row r="228" spans="1:6" ht="30">
      <c r="A228" s="69" t="s">
        <v>60</v>
      </c>
      <c r="B228" s="69" t="s">
        <v>14</v>
      </c>
      <c r="C228" s="70" t="s">
        <v>314</v>
      </c>
      <c r="D228" s="60">
        <v>39400</v>
      </c>
      <c r="E228" s="59">
        <v>39358</v>
      </c>
      <c r="F228" s="59">
        <f>D228-E228</f>
        <v>42</v>
      </c>
    </row>
    <row r="229" spans="1:6" ht="30">
      <c r="A229" s="69" t="s">
        <v>492</v>
      </c>
      <c r="B229" s="69" t="s">
        <v>14</v>
      </c>
      <c r="C229" s="70" t="s">
        <v>539</v>
      </c>
      <c r="D229" s="60">
        <v>7200</v>
      </c>
      <c r="E229" s="59">
        <v>7200</v>
      </c>
      <c r="F229" s="59" t="s">
        <v>41</v>
      </c>
    </row>
    <row r="230" spans="1:6" ht="45">
      <c r="A230" s="69" t="s">
        <v>507</v>
      </c>
      <c r="B230" s="69" t="s">
        <v>14</v>
      </c>
      <c r="C230" s="70" t="s">
        <v>538</v>
      </c>
      <c r="D230" s="60">
        <v>3250000</v>
      </c>
      <c r="E230" s="59">
        <v>3250000</v>
      </c>
      <c r="F230" s="59" t="s">
        <v>41</v>
      </c>
    </row>
    <row r="231" spans="1:6" ht="15">
      <c r="A231" s="69" t="s">
        <v>100</v>
      </c>
      <c r="B231" s="69" t="s">
        <v>14</v>
      </c>
      <c r="C231" s="70" t="s">
        <v>235</v>
      </c>
      <c r="D231" s="60">
        <f>D232+D239</f>
        <v>40441300</v>
      </c>
      <c r="E231" s="59">
        <f>E232+E239</f>
        <v>40441191.07</v>
      </c>
      <c r="F231" s="59">
        <f>D231-E231</f>
        <v>108.92999999970198</v>
      </c>
    </row>
    <row r="232" spans="1:6" ht="15">
      <c r="A232" s="69" t="s">
        <v>385</v>
      </c>
      <c r="B232" s="69" t="s">
        <v>14</v>
      </c>
      <c r="C232" s="70" t="s">
        <v>409</v>
      </c>
      <c r="D232" s="60">
        <f>D233+D236</f>
        <v>1591500</v>
      </c>
      <c r="E232" s="59">
        <f>E233+E236</f>
        <v>1591391.07</v>
      </c>
      <c r="F232" s="59">
        <f>D232-E232</f>
        <v>108.92999999993481</v>
      </c>
    </row>
    <row r="233" spans="1:6" ht="90">
      <c r="A233" s="69" t="s">
        <v>294</v>
      </c>
      <c r="B233" s="69" t="s">
        <v>14</v>
      </c>
      <c r="C233" s="70" t="s">
        <v>408</v>
      </c>
      <c r="D233" s="60">
        <f>D234</f>
        <v>1043400</v>
      </c>
      <c r="E233" s="59">
        <f>E234</f>
        <v>1043375.89</v>
      </c>
      <c r="F233" s="59">
        <f>F234</f>
        <v>24.10999999998603</v>
      </c>
    </row>
    <row r="234" spans="1:6" ht="30">
      <c r="A234" s="69" t="s">
        <v>386</v>
      </c>
      <c r="B234" s="69" t="s">
        <v>14</v>
      </c>
      <c r="C234" s="70" t="s">
        <v>407</v>
      </c>
      <c r="D234" s="60">
        <f>D235</f>
        <v>1043400</v>
      </c>
      <c r="E234" s="59">
        <f>E235</f>
        <v>1043375.89</v>
      </c>
      <c r="F234" s="59">
        <f>D234-E234</f>
        <v>24.10999999998603</v>
      </c>
    </row>
    <row r="235" spans="1:6" ht="60">
      <c r="A235" s="69" t="s">
        <v>542</v>
      </c>
      <c r="B235" s="69" t="s">
        <v>14</v>
      </c>
      <c r="C235" s="70" t="s">
        <v>541</v>
      </c>
      <c r="D235" s="60">
        <v>1043400</v>
      </c>
      <c r="E235" s="59">
        <v>1043375.89</v>
      </c>
      <c r="F235" s="59">
        <f>D235-E235</f>
        <v>24.10999999998603</v>
      </c>
    </row>
    <row r="236" spans="1:6" ht="60">
      <c r="A236" s="69" t="s">
        <v>387</v>
      </c>
      <c r="B236" s="69" t="s">
        <v>14</v>
      </c>
      <c r="C236" s="70" t="s">
        <v>406</v>
      </c>
      <c r="D236" s="60">
        <f aca="true" t="shared" si="11" ref="D236:F237">D237</f>
        <v>548100</v>
      </c>
      <c r="E236" s="59">
        <f t="shared" si="11"/>
        <v>548015.18</v>
      </c>
      <c r="F236" s="59">
        <f t="shared" si="11"/>
        <v>84.81999999994878</v>
      </c>
    </row>
    <row r="237" spans="1:6" ht="30">
      <c r="A237" s="69" t="s">
        <v>386</v>
      </c>
      <c r="B237" s="69" t="s">
        <v>14</v>
      </c>
      <c r="C237" s="70" t="s">
        <v>405</v>
      </c>
      <c r="D237" s="60">
        <f t="shared" si="11"/>
        <v>548100</v>
      </c>
      <c r="E237" s="59">
        <f t="shared" si="11"/>
        <v>548015.18</v>
      </c>
      <c r="F237" s="59">
        <f t="shared" si="11"/>
        <v>84.81999999994878</v>
      </c>
    </row>
    <row r="238" spans="1:6" ht="60">
      <c r="A238" s="69" t="s">
        <v>542</v>
      </c>
      <c r="B238" s="69" t="s">
        <v>14</v>
      </c>
      <c r="C238" s="70" t="s">
        <v>543</v>
      </c>
      <c r="D238" s="60">
        <v>548100</v>
      </c>
      <c r="E238" s="59">
        <v>548015.18</v>
      </c>
      <c r="F238" s="59">
        <f>D238-E238</f>
        <v>84.81999999994878</v>
      </c>
    </row>
    <row r="239" spans="1:6" ht="15">
      <c r="A239" s="69" t="s">
        <v>101</v>
      </c>
      <c r="B239" s="69" t="s">
        <v>14</v>
      </c>
      <c r="C239" s="70" t="s">
        <v>244</v>
      </c>
      <c r="D239" s="60">
        <f>D240+D243</f>
        <v>38849800</v>
      </c>
      <c r="E239" s="59">
        <f>E240+E243</f>
        <v>38849800</v>
      </c>
      <c r="F239" s="59" t="s">
        <v>41</v>
      </c>
    </row>
    <row r="240" spans="1:6" ht="123" customHeight="1">
      <c r="A240" s="69" t="s">
        <v>295</v>
      </c>
      <c r="B240" s="69" t="s">
        <v>14</v>
      </c>
      <c r="C240" s="70" t="s">
        <v>236</v>
      </c>
      <c r="D240" s="60">
        <f>D241</f>
        <v>26659000</v>
      </c>
      <c r="E240" s="59">
        <f>E241</f>
        <v>26659000</v>
      </c>
      <c r="F240" s="59" t="s">
        <v>41</v>
      </c>
    </row>
    <row r="241" spans="1:6" ht="30">
      <c r="A241" s="69" t="s">
        <v>386</v>
      </c>
      <c r="B241" s="69" t="s">
        <v>14</v>
      </c>
      <c r="C241" s="70" t="s">
        <v>404</v>
      </c>
      <c r="D241" s="60">
        <f>D242</f>
        <v>26659000</v>
      </c>
      <c r="E241" s="59">
        <f>E242</f>
        <v>26659000</v>
      </c>
      <c r="F241" s="59" t="s">
        <v>41</v>
      </c>
    </row>
    <row r="242" spans="1:6" ht="30">
      <c r="A242" s="69" t="s">
        <v>62</v>
      </c>
      <c r="B242" s="69" t="s">
        <v>14</v>
      </c>
      <c r="C242" s="70" t="s">
        <v>237</v>
      </c>
      <c r="D242" s="60">
        <v>26659000</v>
      </c>
      <c r="E242" s="59">
        <v>26659000</v>
      </c>
      <c r="F242" s="59" t="s">
        <v>41</v>
      </c>
    </row>
    <row r="243" spans="1:6" ht="105">
      <c r="A243" s="69" t="s">
        <v>296</v>
      </c>
      <c r="B243" s="69" t="s">
        <v>14</v>
      </c>
      <c r="C243" s="70" t="s">
        <v>238</v>
      </c>
      <c r="D243" s="60">
        <f>D244</f>
        <v>12190800</v>
      </c>
      <c r="E243" s="59">
        <f>E244</f>
        <v>12190800</v>
      </c>
      <c r="F243" s="59" t="s">
        <v>41</v>
      </c>
    </row>
    <row r="244" spans="1:6" ht="30">
      <c r="A244" s="69" t="s">
        <v>386</v>
      </c>
      <c r="B244" s="69" t="s">
        <v>14</v>
      </c>
      <c r="C244" s="70" t="s">
        <v>403</v>
      </c>
      <c r="D244" s="60">
        <f>D245</f>
        <v>12190800</v>
      </c>
      <c r="E244" s="59">
        <f>E245</f>
        <v>12190800</v>
      </c>
      <c r="F244" s="59" t="s">
        <v>41</v>
      </c>
    </row>
    <row r="245" spans="1:6" ht="15">
      <c r="A245" s="69" t="s">
        <v>45</v>
      </c>
      <c r="B245" s="69" t="s">
        <v>14</v>
      </c>
      <c r="C245" s="70" t="s">
        <v>239</v>
      </c>
      <c r="D245" s="60">
        <v>12190800</v>
      </c>
      <c r="E245" s="59">
        <v>12190800</v>
      </c>
      <c r="F245" s="59" t="s">
        <v>41</v>
      </c>
    </row>
    <row r="246" spans="1:6" ht="15">
      <c r="A246" s="69" t="s">
        <v>102</v>
      </c>
      <c r="B246" s="69" t="s">
        <v>14</v>
      </c>
      <c r="C246" s="70" t="s">
        <v>240</v>
      </c>
      <c r="D246" s="60">
        <f aca="true" t="shared" si="12" ref="D246:F248">D247</f>
        <v>948100</v>
      </c>
      <c r="E246" s="59">
        <f t="shared" si="12"/>
        <v>948085.27</v>
      </c>
      <c r="F246" s="59">
        <f t="shared" si="12"/>
        <v>14.729999999981374</v>
      </c>
    </row>
    <row r="247" spans="1:6" ht="15">
      <c r="A247" s="69" t="s">
        <v>103</v>
      </c>
      <c r="B247" s="69" t="s">
        <v>14</v>
      </c>
      <c r="C247" s="70" t="s">
        <v>245</v>
      </c>
      <c r="D247" s="60">
        <f t="shared" si="12"/>
        <v>948100</v>
      </c>
      <c r="E247" s="59">
        <f t="shared" si="12"/>
        <v>948085.27</v>
      </c>
      <c r="F247" s="59">
        <f t="shared" si="12"/>
        <v>14.729999999981374</v>
      </c>
    </row>
    <row r="248" spans="1:6" ht="75">
      <c r="A248" s="69" t="s">
        <v>297</v>
      </c>
      <c r="B248" s="69" t="s">
        <v>14</v>
      </c>
      <c r="C248" s="70" t="s">
        <v>241</v>
      </c>
      <c r="D248" s="60">
        <f t="shared" si="12"/>
        <v>948100</v>
      </c>
      <c r="E248" s="59">
        <f t="shared" si="12"/>
        <v>948085.27</v>
      </c>
      <c r="F248" s="59">
        <f t="shared" si="12"/>
        <v>14.729999999981374</v>
      </c>
    </row>
    <row r="249" spans="1:6" ht="45">
      <c r="A249" s="69" t="s">
        <v>368</v>
      </c>
      <c r="B249" s="69" t="s">
        <v>14</v>
      </c>
      <c r="C249" s="70" t="s">
        <v>402</v>
      </c>
      <c r="D249" s="60">
        <f>D250</f>
        <v>948100</v>
      </c>
      <c r="E249" s="59">
        <f>E250</f>
        <v>948085.27</v>
      </c>
      <c r="F249" s="59">
        <f>D249-E249</f>
        <v>14.729999999981374</v>
      </c>
    </row>
    <row r="250" spans="1:6" ht="15">
      <c r="A250" s="69" t="s">
        <v>45</v>
      </c>
      <c r="B250" s="69" t="s">
        <v>14</v>
      </c>
      <c r="C250" s="70" t="s">
        <v>242</v>
      </c>
      <c r="D250" s="60">
        <v>948100</v>
      </c>
      <c r="E250" s="59">
        <v>948085.27</v>
      </c>
      <c r="F250" s="59">
        <f>D250-E250</f>
        <v>14.729999999981374</v>
      </c>
    </row>
    <row r="251" spans="1:6" ht="15">
      <c r="A251" s="69" t="s">
        <v>362</v>
      </c>
      <c r="B251" s="69" t="s">
        <v>14</v>
      </c>
      <c r="C251" s="70" t="s">
        <v>322</v>
      </c>
      <c r="D251" s="60">
        <f aca="true" t="shared" si="13" ref="D251:F253">D252</f>
        <v>4722600</v>
      </c>
      <c r="E251" s="59">
        <f t="shared" si="13"/>
        <v>4722565</v>
      </c>
      <c r="F251" s="59">
        <f t="shared" si="13"/>
        <v>35</v>
      </c>
    </row>
    <row r="252" spans="1:6" ht="30">
      <c r="A252" s="69" t="s">
        <v>363</v>
      </c>
      <c r="B252" s="69" t="s">
        <v>14</v>
      </c>
      <c r="C252" s="70" t="s">
        <v>321</v>
      </c>
      <c r="D252" s="60">
        <f t="shared" si="13"/>
        <v>4722600</v>
      </c>
      <c r="E252" s="59">
        <f t="shared" si="13"/>
        <v>4722565</v>
      </c>
      <c r="F252" s="59">
        <f t="shared" si="13"/>
        <v>35</v>
      </c>
    </row>
    <row r="253" spans="1:6" ht="45">
      <c r="A253" s="69" t="s">
        <v>298</v>
      </c>
      <c r="B253" s="69" t="s">
        <v>14</v>
      </c>
      <c r="C253" s="70" t="s">
        <v>243</v>
      </c>
      <c r="D253" s="60">
        <f t="shared" si="13"/>
        <v>4722600</v>
      </c>
      <c r="E253" s="59">
        <f t="shared" si="13"/>
        <v>4722565</v>
      </c>
      <c r="F253" s="59">
        <f t="shared" si="13"/>
        <v>35</v>
      </c>
    </row>
    <row r="254" spans="1:6" ht="45">
      <c r="A254" s="69" t="s">
        <v>368</v>
      </c>
      <c r="B254" s="69" t="s">
        <v>14</v>
      </c>
      <c r="C254" s="70" t="s">
        <v>401</v>
      </c>
      <c r="D254" s="60">
        <f>D255</f>
        <v>4722600</v>
      </c>
      <c r="E254" s="59">
        <f>E255</f>
        <v>4722565</v>
      </c>
      <c r="F254" s="59">
        <f>D254-E254</f>
        <v>35</v>
      </c>
    </row>
    <row r="255" spans="1:6" ht="15">
      <c r="A255" s="69" t="s">
        <v>45</v>
      </c>
      <c r="B255" s="69" t="s">
        <v>14</v>
      </c>
      <c r="C255" s="70" t="s">
        <v>246</v>
      </c>
      <c r="D255" s="60">
        <v>4722600</v>
      </c>
      <c r="E255" s="59">
        <v>4722565</v>
      </c>
      <c r="F255" s="59">
        <f>D255-E255</f>
        <v>35</v>
      </c>
    </row>
    <row r="256" spans="1:6" ht="30">
      <c r="A256" s="69" t="s">
        <v>104</v>
      </c>
      <c r="B256" s="69" t="s">
        <v>15</v>
      </c>
      <c r="C256" s="69" t="s">
        <v>105</v>
      </c>
      <c r="D256" s="60">
        <f>228159900-243596500</f>
        <v>-15436600</v>
      </c>
      <c r="E256" s="59">
        <f>233646315.02-243592646.86</f>
        <v>-9946331.840000004</v>
      </c>
      <c r="F256" s="59" t="s">
        <v>41</v>
      </c>
    </row>
  </sheetData>
  <sheetProtection/>
  <mergeCells count="1">
    <mergeCell ref="E1:F1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140" zoomScaleSheetLayoutView="140" zoomScalePageLayoutView="0" workbookViewId="0" topLeftCell="A20">
      <selection activeCell="A33" sqref="A33"/>
    </sheetView>
  </sheetViews>
  <sheetFormatPr defaultColWidth="0.875" defaultRowHeight="12.75"/>
  <cols>
    <col min="1" max="1" width="22.125" style="1" customWidth="1"/>
    <col min="2" max="2" width="5.125" style="1" customWidth="1"/>
    <col min="3" max="3" width="19.75390625" style="1" customWidth="1"/>
    <col min="4" max="4" width="17.875" style="1" customWidth="1"/>
    <col min="5" max="5" width="16.125" style="36" customWidth="1"/>
    <col min="6" max="6" width="13.25390625" style="36" customWidth="1"/>
    <col min="7" max="16384" width="0.875" style="1" customWidth="1"/>
  </cols>
  <sheetData>
    <row r="1" ht="12">
      <c r="F1" s="37" t="s">
        <v>27</v>
      </c>
    </row>
    <row r="2" spans="1:6" s="3" customFormat="1" ht="25.5" customHeight="1">
      <c r="A2" s="149" t="s">
        <v>37</v>
      </c>
      <c r="B2" s="149"/>
      <c r="C2" s="149"/>
      <c r="D2" s="149"/>
      <c r="E2" s="149"/>
      <c r="F2" s="149"/>
    </row>
    <row r="3" spans="1:6" s="9" customFormat="1" ht="56.25" customHeight="1">
      <c r="A3" s="19" t="s">
        <v>0</v>
      </c>
      <c r="B3" s="11" t="s">
        <v>1</v>
      </c>
      <c r="C3" s="11" t="s">
        <v>36</v>
      </c>
      <c r="D3" s="11" t="s">
        <v>31</v>
      </c>
      <c r="E3" s="38" t="s">
        <v>2</v>
      </c>
      <c r="F3" s="38" t="s">
        <v>3</v>
      </c>
    </row>
    <row r="4" spans="1:6" s="7" customFormat="1" ht="12" customHeight="1" thickBot="1">
      <c r="A4" s="18">
        <v>1</v>
      </c>
      <c r="B4" s="12">
        <v>2</v>
      </c>
      <c r="C4" s="12">
        <v>3</v>
      </c>
      <c r="D4" s="12">
        <v>4</v>
      </c>
      <c r="E4" s="39">
        <v>5</v>
      </c>
      <c r="F4" s="39">
        <v>6</v>
      </c>
    </row>
    <row r="5" spans="1:6" s="7" customFormat="1" ht="33.75" customHeight="1">
      <c r="A5" s="21" t="s">
        <v>38</v>
      </c>
      <c r="B5" s="51" t="s">
        <v>28</v>
      </c>
      <c r="C5" s="52" t="s">
        <v>105</v>
      </c>
      <c r="D5" s="53">
        <f>D8</f>
        <v>15436600</v>
      </c>
      <c r="E5" s="54">
        <f>E8</f>
        <v>9946331.840000004</v>
      </c>
      <c r="F5" s="54">
        <f>D5-E5</f>
        <v>5490268.159999996</v>
      </c>
    </row>
    <row r="6" spans="1:6" s="7" customFormat="1" ht="33.75" customHeight="1" hidden="1">
      <c r="A6" s="22" t="s">
        <v>132</v>
      </c>
      <c r="B6" s="24">
        <v>520</v>
      </c>
      <c r="C6" s="13" t="s">
        <v>6</v>
      </c>
      <c r="D6" s="33" t="s">
        <v>41</v>
      </c>
      <c r="E6" s="40" t="s">
        <v>41</v>
      </c>
      <c r="F6" s="41" t="s">
        <v>112</v>
      </c>
    </row>
    <row r="7" spans="1:6" s="7" customFormat="1" ht="24" customHeight="1" hidden="1">
      <c r="A7" s="22" t="s">
        <v>133</v>
      </c>
      <c r="B7" s="24">
        <v>620</v>
      </c>
      <c r="C7" s="13" t="s">
        <v>6</v>
      </c>
      <c r="D7" s="33" t="s">
        <v>41</v>
      </c>
      <c r="E7" s="40" t="s">
        <v>41</v>
      </c>
      <c r="F7" s="41" t="s">
        <v>6</v>
      </c>
    </row>
    <row r="8" spans="1:6" s="7" customFormat="1" ht="22.5">
      <c r="A8" s="22" t="s">
        <v>299</v>
      </c>
      <c r="B8" s="24" t="s">
        <v>16</v>
      </c>
      <c r="C8" s="13" t="s">
        <v>6</v>
      </c>
      <c r="D8" s="33">
        <f>D9+D16</f>
        <v>15436600</v>
      </c>
      <c r="E8" s="40">
        <f>E9+E16</f>
        <v>9946331.840000004</v>
      </c>
      <c r="F8" s="40">
        <f>F5</f>
        <v>5490268.159999996</v>
      </c>
    </row>
    <row r="9" spans="1:6" s="7" customFormat="1" ht="21.75" customHeight="1">
      <c r="A9" s="22" t="s">
        <v>300</v>
      </c>
      <c r="B9" s="24" t="s">
        <v>17</v>
      </c>
      <c r="C9" s="13" t="s">
        <v>6</v>
      </c>
      <c r="D9" s="33">
        <f>D10</f>
        <v>-228159900</v>
      </c>
      <c r="E9" s="40">
        <f>E10</f>
        <v>-235784500.49</v>
      </c>
      <c r="F9" s="41" t="s">
        <v>112</v>
      </c>
    </row>
    <row r="10" spans="1:6" s="7" customFormat="1" ht="33.75">
      <c r="A10" s="22" t="s">
        <v>131</v>
      </c>
      <c r="B10" s="24" t="s">
        <v>17</v>
      </c>
      <c r="C10" s="13" t="s">
        <v>258</v>
      </c>
      <c r="D10" s="33">
        <f>D11</f>
        <v>-228159900</v>
      </c>
      <c r="E10" s="40">
        <f>E11</f>
        <v>-235784500.49</v>
      </c>
      <c r="F10" s="41" t="s">
        <v>112</v>
      </c>
    </row>
    <row r="11" spans="1:6" s="7" customFormat="1" ht="33.75">
      <c r="A11" s="22" t="s">
        <v>107</v>
      </c>
      <c r="B11" s="24">
        <v>710</v>
      </c>
      <c r="C11" s="13" t="s">
        <v>259</v>
      </c>
      <c r="D11" s="33">
        <f>D12</f>
        <v>-228159900</v>
      </c>
      <c r="E11" s="40">
        <v>-235784500.49</v>
      </c>
      <c r="F11" s="41" t="s">
        <v>6</v>
      </c>
    </row>
    <row r="12" spans="1:6" s="7" customFormat="1" ht="22.5">
      <c r="A12" s="21" t="s">
        <v>130</v>
      </c>
      <c r="B12" s="23" t="s">
        <v>17</v>
      </c>
      <c r="C12" s="20" t="s">
        <v>260</v>
      </c>
      <c r="D12" s="32">
        <f>D13</f>
        <v>-228159900</v>
      </c>
      <c r="E12" s="42">
        <f>E13</f>
        <v>-235784500.49</v>
      </c>
      <c r="F12" s="43" t="s">
        <v>112</v>
      </c>
    </row>
    <row r="13" spans="1:6" s="7" customFormat="1" ht="33.75">
      <c r="A13" s="21" t="s">
        <v>108</v>
      </c>
      <c r="B13" s="23">
        <v>710</v>
      </c>
      <c r="C13" s="20" t="s">
        <v>261</v>
      </c>
      <c r="D13" s="32">
        <f>D14</f>
        <v>-228159900</v>
      </c>
      <c r="E13" s="42">
        <f>E14</f>
        <v>-235784500.49</v>
      </c>
      <c r="F13" s="43" t="s">
        <v>6</v>
      </c>
    </row>
    <row r="14" spans="1:6" s="7" customFormat="1" ht="33.75">
      <c r="A14" s="21" t="s">
        <v>301</v>
      </c>
      <c r="B14" s="23">
        <v>710</v>
      </c>
      <c r="C14" s="20" t="s">
        <v>262</v>
      </c>
      <c r="D14" s="32">
        <f>D15</f>
        <v>-228159900</v>
      </c>
      <c r="E14" s="42">
        <f>E15</f>
        <v>-235784500.49</v>
      </c>
      <c r="F14" s="43" t="s">
        <v>6</v>
      </c>
    </row>
    <row r="15" spans="1:6" s="7" customFormat="1" ht="76.5" customHeight="1">
      <c r="A15" s="22" t="s">
        <v>302</v>
      </c>
      <c r="B15" s="24" t="s">
        <v>17</v>
      </c>
      <c r="C15" s="13" t="s">
        <v>263</v>
      </c>
      <c r="D15" s="33">
        <v>-228159900</v>
      </c>
      <c r="E15" s="40">
        <v>-235784500.49</v>
      </c>
      <c r="F15" s="41" t="s">
        <v>112</v>
      </c>
    </row>
    <row r="16" spans="1:6" s="7" customFormat="1" ht="27.75" customHeight="1">
      <c r="A16" s="22" t="s">
        <v>109</v>
      </c>
      <c r="B16" s="24" t="s">
        <v>18</v>
      </c>
      <c r="C16" s="13" t="s">
        <v>6</v>
      </c>
      <c r="D16" s="33">
        <f>D17</f>
        <v>243596500</v>
      </c>
      <c r="E16" s="40">
        <f>E17</f>
        <v>245730832.33</v>
      </c>
      <c r="F16" s="41" t="s">
        <v>112</v>
      </c>
    </row>
    <row r="17" spans="1:6" s="7" customFormat="1" ht="34.5" customHeight="1">
      <c r="A17" s="22" t="s">
        <v>303</v>
      </c>
      <c r="B17" s="24">
        <v>720</v>
      </c>
      <c r="C17" s="13" t="s">
        <v>258</v>
      </c>
      <c r="D17" s="33">
        <f>D18</f>
        <v>243596500</v>
      </c>
      <c r="E17" s="40">
        <f>E18</f>
        <v>245730832.33</v>
      </c>
      <c r="F17" s="41" t="s">
        <v>6</v>
      </c>
    </row>
    <row r="18" spans="1:6" s="7" customFormat="1" ht="38.25" customHeight="1">
      <c r="A18" s="22" t="s">
        <v>107</v>
      </c>
      <c r="B18" s="24">
        <v>720</v>
      </c>
      <c r="C18" s="13" t="s">
        <v>259</v>
      </c>
      <c r="D18" s="33">
        <v>243596500</v>
      </c>
      <c r="E18" s="40">
        <v>245730832.33</v>
      </c>
      <c r="F18" s="41" t="s">
        <v>6</v>
      </c>
    </row>
    <row r="19" spans="1:6" s="7" customFormat="1" ht="27.75" customHeight="1">
      <c r="A19" s="21" t="s">
        <v>109</v>
      </c>
      <c r="B19" s="24">
        <v>720</v>
      </c>
      <c r="C19" s="20" t="s">
        <v>264</v>
      </c>
      <c r="D19" s="32">
        <f aca="true" t="shared" si="0" ref="D19:E21">D20</f>
        <v>243596500</v>
      </c>
      <c r="E19" s="42">
        <f t="shared" si="0"/>
        <v>245730832.33</v>
      </c>
      <c r="F19" s="41" t="s">
        <v>6</v>
      </c>
    </row>
    <row r="20" spans="1:6" s="7" customFormat="1" ht="33.75">
      <c r="A20" s="21" t="s">
        <v>110</v>
      </c>
      <c r="B20" s="23" t="s">
        <v>18</v>
      </c>
      <c r="C20" s="20" t="s">
        <v>265</v>
      </c>
      <c r="D20" s="32">
        <f t="shared" si="0"/>
        <v>243596500</v>
      </c>
      <c r="E20" s="42">
        <f t="shared" si="0"/>
        <v>245730832.33</v>
      </c>
      <c r="F20" s="43" t="s">
        <v>112</v>
      </c>
    </row>
    <row r="21" spans="1:6" s="7" customFormat="1" ht="33.75">
      <c r="A21" s="21" t="s">
        <v>111</v>
      </c>
      <c r="B21" s="23" t="s">
        <v>18</v>
      </c>
      <c r="C21" s="20" t="s">
        <v>266</v>
      </c>
      <c r="D21" s="32">
        <f t="shared" si="0"/>
        <v>243596500</v>
      </c>
      <c r="E21" s="42">
        <f t="shared" si="0"/>
        <v>245730832.33</v>
      </c>
      <c r="F21" s="43" t="s">
        <v>112</v>
      </c>
    </row>
    <row r="22" spans="1:6" s="7" customFormat="1" ht="78.75" customHeight="1" thickBot="1">
      <c r="A22" s="22" t="s">
        <v>304</v>
      </c>
      <c r="B22" s="25" t="s">
        <v>18</v>
      </c>
      <c r="C22" s="26" t="s">
        <v>267</v>
      </c>
      <c r="D22" s="34">
        <v>243596500</v>
      </c>
      <c r="E22" s="44">
        <v>245730832.33</v>
      </c>
      <c r="F22" s="45" t="s">
        <v>112</v>
      </c>
    </row>
    <row r="23" spans="1:6" s="7" customFormat="1" ht="12">
      <c r="A23" s="1"/>
      <c r="B23" s="1"/>
      <c r="C23" s="1"/>
      <c r="D23" s="1"/>
      <c r="E23" s="36"/>
      <c r="F23" s="36"/>
    </row>
    <row r="24" spans="1:6" ht="16.5" customHeight="1">
      <c r="A24" s="2" t="s">
        <v>113</v>
      </c>
      <c r="B24" s="28"/>
      <c r="C24" s="14" t="s">
        <v>544</v>
      </c>
      <c r="D24" s="16"/>
      <c r="E24" s="46"/>
      <c r="F24" s="46"/>
    </row>
    <row r="25" spans="1:6" s="2" customFormat="1" ht="11.25">
      <c r="A25" s="4" t="s">
        <v>19</v>
      </c>
      <c r="B25" s="27"/>
      <c r="C25" s="27" t="s">
        <v>20</v>
      </c>
      <c r="D25" s="27"/>
      <c r="E25" s="46"/>
      <c r="F25" s="46"/>
    </row>
    <row r="26" spans="1:6" s="2" customFormat="1" ht="25.5" customHeight="1">
      <c r="A26" s="2" t="s">
        <v>21</v>
      </c>
      <c r="E26" s="46"/>
      <c r="F26" s="46"/>
    </row>
    <row r="27" spans="1:6" s="2" customFormat="1" ht="11.25">
      <c r="A27" s="2" t="s">
        <v>22</v>
      </c>
      <c r="B27" s="156"/>
      <c r="C27" s="156"/>
      <c r="D27" s="14" t="s">
        <v>65</v>
      </c>
      <c r="E27" s="47"/>
      <c r="F27" s="47"/>
    </row>
    <row r="28" spans="2:6" s="2" customFormat="1" ht="11.25" customHeight="1">
      <c r="B28" s="35"/>
      <c r="C28" s="15" t="s">
        <v>19</v>
      </c>
      <c r="D28" s="15"/>
      <c r="E28" s="48"/>
      <c r="F28" s="48"/>
    </row>
    <row r="29" spans="1:6" s="6" customFormat="1" ht="12.75" customHeight="1">
      <c r="A29" s="2"/>
      <c r="B29" s="2"/>
      <c r="C29" s="2"/>
      <c r="D29" s="2"/>
      <c r="E29" s="49"/>
      <c r="F29" s="49"/>
    </row>
    <row r="30" spans="1:6" s="2" customFormat="1" ht="11.25">
      <c r="A30" s="2" t="s">
        <v>114</v>
      </c>
      <c r="B30" s="28"/>
      <c r="C30" s="14" t="s">
        <v>65</v>
      </c>
      <c r="D30" s="16"/>
      <c r="E30" s="47"/>
      <c r="F30" s="47"/>
    </row>
    <row r="31" spans="1:6" s="2" customFormat="1" ht="11.25">
      <c r="A31" s="4" t="s">
        <v>19</v>
      </c>
      <c r="B31" s="29"/>
      <c r="C31" s="27" t="s">
        <v>20</v>
      </c>
      <c r="D31" s="27"/>
      <c r="E31" s="50"/>
      <c r="F31" s="50"/>
    </row>
    <row r="32" spans="1:6" s="6" customFormat="1" ht="11.25" customHeight="1">
      <c r="A32" s="2"/>
      <c r="B32" s="2"/>
      <c r="C32" s="2"/>
      <c r="D32" s="2"/>
      <c r="E32" s="47"/>
      <c r="F32" s="47"/>
    </row>
    <row r="33" spans="1:6" s="2" customFormat="1" ht="11.25">
      <c r="A33" s="31" t="s">
        <v>546</v>
      </c>
      <c r="B33" s="5"/>
      <c r="C33" s="30" t="s">
        <v>545</v>
      </c>
      <c r="E33" s="47"/>
      <c r="F33" s="47"/>
    </row>
    <row r="34" spans="1:6" s="2" customFormat="1" ht="12">
      <c r="A34" s="1"/>
      <c r="B34" s="1"/>
      <c r="C34" s="1"/>
      <c r="D34" s="1"/>
      <c r="E34" s="36"/>
      <c r="F34" s="36"/>
    </row>
    <row r="35" ht="3" customHeight="1"/>
  </sheetData>
  <sheetProtection/>
  <mergeCells count="2">
    <mergeCell ref="A2:F2"/>
    <mergeCell ref="B27:C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 МО № 65</cp:lastModifiedBy>
  <cp:lastPrinted>2020-03-04T11:46:37Z</cp:lastPrinted>
  <dcterms:created xsi:type="dcterms:W3CDTF">2007-09-21T13:36:41Z</dcterms:created>
  <dcterms:modified xsi:type="dcterms:W3CDTF">2020-04-28T09:36:29Z</dcterms:modified>
  <cp:category/>
  <cp:version/>
  <cp:contentType/>
  <cp:contentStatus/>
</cp:coreProperties>
</file>