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'Лист1'!$A$1:$L$217</definedName>
  </definedNames>
  <calcPr fullCalcOnLoad="1"/>
</workbook>
</file>

<file path=xl/sharedStrings.xml><?xml version="1.0" encoding="utf-8"?>
<sst xmlns="http://schemas.openxmlformats.org/spreadsheetml/2006/main" count="651" uniqueCount="327">
  <si>
    <t>№ п.п.</t>
  </si>
  <si>
    <t>Наименование разделов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</si>
  <si>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</si>
  <si>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</si>
  <si>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</si>
  <si>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</si>
  <si>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</si>
  <si>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</si>
  <si>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АДМИНИСТРАЦИЯ МУНИЦИПАЛЬНОГО ОБРАЗОВАНИЯ МУНИЦИПАЛЬНОГО ОКРУГА №65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</si>
  <si>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</si>
  <si>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</si>
  <si>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</si>
  <si>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</si>
  <si>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 xml:space="preserve">РАСХОДЫ НА  СОДЕРЖАНИЕ  ГЛАВЫ МУНИЦИПАЛЬНОГО ОБРАЗОВАНИЯ </t>
  </si>
  <si>
    <t>0020100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</si>
  <si>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</si>
  <si>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</si>
  <si>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</si>
  <si>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</si>
  <si>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Заработная плата главы законодательной власти органа местного самоуправления</t>
  </si>
  <si>
    <t>1.1.1.1.2</t>
  </si>
  <si>
    <t xml:space="preserve">Прочие выплаты главе законодательной власти органа местного самоуправления </t>
  </si>
  <si>
    <t>1.1.1.1.3</t>
  </si>
  <si>
    <t>Начисления на оплату труда главы законодательной власти органа местного самоуправления</t>
  </si>
  <si>
    <t>0103</t>
  </si>
  <si>
    <t>АППАРАТ ПРЕДСТАВИТЕЛЬНОГО ОРГАНА МУНИЦИПАЛЬНОГО ОБРАЗОВАНИЯ</t>
  </si>
  <si>
    <t>0020400</t>
  </si>
  <si>
    <t>005</t>
  </si>
  <si>
    <t>ДЕПУТАТЫ, ОСУЩЕСТВЛЯЮЩИЕ СВОЮ ДЕЯТЕЛЬНОСТЬ НА ПОСТОЯННОЙ ОСНОВЕ</t>
  </si>
  <si>
    <t>0020301</t>
  </si>
  <si>
    <t>0020302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</si>
  <si>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</si>
  <si>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</si>
  <si>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</si>
  <si>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0020500</t>
  </si>
  <si>
    <t>042</t>
  </si>
  <si>
    <t>СОДЕРЖАНИЕ И ОБЕСПЕЧЕНИЕ ДЕЯТЕЛЬНОСТИ МЕСТНОЙ АДМИНИСТРАЦИИ ПО РЕШЕНИЮ ВОПРОСОВ МЕСТНОГО ЗНАЧЕНИЯ</t>
  </si>
  <si>
    <t>0020601</t>
  </si>
  <si>
    <t>Прочие расходы</t>
  </si>
  <si>
    <t>Поступление нефинансовых активов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</si>
  <si>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</si>
  <si>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</si>
  <si>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184</t>
  </si>
  <si>
    <t>0700100</t>
  </si>
  <si>
    <t>РЕЗЕРВНЫЙ ФОНД МЕСТНОЙ АДМИНИСТРАЦИИ</t>
  </si>
  <si>
    <t xml:space="preserve">ДРУГИЕ ОБЩЕГОСУДАРСТВЕННЫЕ ВОПРОСЫ </t>
  </si>
  <si>
    <t>0114</t>
  </si>
  <si>
    <t>500</t>
  </si>
  <si>
    <t>Безвозвратные и безвозмездные перечисления организациям за исключением государственных и муниципальных организаций</t>
  </si>
  <si>
    <t>0920101</t>
  </si>
  <si>
    <t>2.</t>
  </si>
  <si>
    <t>НАЦИОНАЛЬНАЯ  БЕЗОПАСНОСТЬ И ПРАВООХРАНИТЕЛЬНАЯ ДЕЯТЕЛЬНОСТЬ</t>
  </si>
  <si>
    <t>0300</t>
  </si>
  <si>
    <t>0309</t>
  </si>
  <si>
    <t>РАСХОДЫ НА ОРГАНИЗАЦИЮ СБОРА И ОБМЕНА ИНФОРМАЦИЕЙ В ОБЛАСТИ ЗАЩИТЫ НАСЕЛЕНИЯ И ТЕРРИТОРИЙ ОТ ЧС;НА МЕРОПРИЯТИЯ ПО ОБЕСПЕЧЕНИЮ СВОЕВРЕМЕНОГО ОПОВЕЩЕНИЯ И ИНФОРМИРОВАНИЯ НАСЕЛЕНИЯ ОБ УГРОЗЕ ВОЗНИКНОВЕНИЯ ИЛИ О ВОЗНИКНОВЕНИИ ЧС; , НА ПРОВЕДЕНИЕ ПОДГОТОВКИ И ОБУЧЕНИЯ НЕРАБОТАЮЩЕГО НАСЕЛЕНИЯ СПОСОБАМ ЗАЩИТЫ И ДЕЙСТВИЯМ В ЧС,  А ТАКЖЕ СПОСОБАМ ЗАЩИТЫ ОТ ОПАСНОСТЕЙ, ВОЗНИКАЮЩИХ ПРИ ПРОВЕДЕНИИ ВОЕННЫХ ДЕЙСТВИЙ ИЛИ В СЛЕДСТВИЕ ЭТИХ ДЕЙСТВИЙ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</si>
  <si>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</si>
  <si>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</si>
  <si>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</si>
  <si>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</si>
  <si>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</si>
  <si>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</si>
  <si>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</si>
  <si>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</si>
  <si>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</si>
  <si>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0707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</si>
  <si>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</si>
  <si>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</si>
  <si>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</si>
  <si>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</si>
  <si>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</si>
  <si>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</si>
  <si>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</si>
  <si>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</si>
  <si>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ВЫПЛАТА ВОЗНАГРАЖДЕНИЙ ПРИЕМНЫМ РОДИТЕЛЯМ</t>
  </si>
  <si>
    <t>РАЗМЕЩЕНИЕ МУНИЦИПАЛЬНОГО ЗАКАЗА</t>
  </si>
  <si>
    <t>0920200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</si>
  <si>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</si>
  <si>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ПРОВЕДЕНИЕ МЕРОПРИЯТИЙ ПО УЧАСТИЮ В РЕАЛИЗАЦИИ МЕР ПО ПРОФИЛАКТИКЕ ДОРОЖНО-ТРАНСПОРТНОГО ТРАВМАТИЗМА НА ТЕРРИТОРИИ МУНИЦИПАЛЬНОГО ОБРАЗОВАНИЯ №65</t>
  </si>
  <si>
    <t>МУНИЦИПАЛЬНЫЙ СОВЕТ МУНИЦИПАЛЬНОГО ОБРАЗОВАНИЯ МУНИЦИПАЛЬНОГО ОКРУГА №65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</si>
  <si>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</si>
  <si>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</si>
  <si>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МЕСТНАЯ АДМИНИСТРАЦИЯ МУНИЦИПАЛЬНОГО ОБРАЗОВАНИЯ МУНИЦИПАЛЬНОГО ОКРУГА №65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</si>
  <si>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</si>
  <si>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0111</t>
  </si>
  <si>
    <t>ОХРАНА СЕМЬИ И ДЕТСТВА</t>
  </si>
  <si>
    <t>МАССОВЫЙ СПОРТ</t>
  </si>
  <si>
    <t>1202</t>
  </si>
  <si>
    <t>ПЕРИОДИЧЕСКИЕ ИЗДАНИЯ, УЧРЕЖДЕННЫЕ ИСПОЛНИТЕЛЬНЫМИ ОГРАНАМИ МЕСТНОГО САМОУПРАВЛЕНИЯ</t>
  </si>
  <si>
    <t>4570200</t>
  </si>
  <si>
    <t>4570300</t>
  </si>
  <si>
    <t>СОДЕРЖАНИЕ РЕБЕНКА В СЕМЬЕ ОПЕКУНА И ПРИЕМНОЙ СЕМЬЕ</t>
  </si>
  <si>
    <t>0401</t>
  </si>
  <si>
    <t>ОБЩЕЭКОНОМИЧЕСКИЕ ВОПРОСЫ</t>
  </si>
  <si>
    <t>0900100</t>
  </si>
  <si>
    <t>0709</t>
  </si>
  <si>
    <t>ДРУГИЕ ВОПРОСЫ В ОБЛАСТИ ОБРАЗОВАНИЯ</t>
  </si>
  <si>
    <t>0920500</t>
  </si>
  <si>
    <t>КОМПЕНСАЦИЯ ДЕПУТАТАМ, ОСУЩЕСТВЛЯЮЩИМ СВОИ ПОЛНОМОЧИЯ НА НЕПОСТОЯННОЙ ОСНОВЕ</t>
  </si>
  <si>
    <t>ФОРМИРОВАНИЕ И РАЗМЕЩЕНИЕ МУНИЦИПАЛЬНОГО ЗАКАЗА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</si>
  <si>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</si>
  <si>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</si>
  <si>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</si>
  <si>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</si>
  <si>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ФОРМИРОВАНИЕ АРХИВНОГО ФОНДА МУНИЦИПАЛЬНОГО ОБРАЗОВАНИЯ №65 </t>
  </si>
  <si>
    <t>ОПУБЛИКОВАНИЕ МУНИЦИПАЛЬНЫХ ПРАВОВЫХ АКТОВ, ИНОЙ ИНФОРМАЦИИ</t>
  </si>
  <si>
    <t>ПРОВЕДЕНИЕ МЕРОПРИЯТИЙ ПО УЧАСТИЮ В ПРОФИЛАКТИКЕ ТЕРРОРИЗМА И ЭКСТРЕМИЗМА НА ТЕРРИТОРИИ МУНИЦИПАЛЬНОГО ОБРАЗОВАНИЯ МУНИЦИПАЛЬНОГО ОКРУГА №65</t>
  </si>
  <si>
    <t>РАСХОДЫ НА ОРГАНИЗАЦИЮ ЭЛЕКТРОННОГО ВЗАИМОДЕЙСТВИЯ МО С ИСПОЛНИТЕЛЬНЫМИ ОРГАНАМИ ГОСУДАРСТВЕННОЙ ВЛАСТИ САНКТ-ПЕТЕРБУРГА</t>
  </si>
  <si>
    <t>0920800</t>
  </si>
  <si>
    <t>Закупка товаров, работ, услуг в сфере информационно-коммуникационных технологий</t>
  </si>
  <si>
    <t>0705</t>
  </si>
  <si>
    <t>244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</si>
  <si>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</si>
  <si>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</si>
  <si>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</si>
  <si>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5050100</t>
  </si>
  <si>
    <t>4280101</t>
  </si>
  <si>
    <t>ОРГАНИЗАЦИЯ И ПРОВЕДЕНИЕ ДОСУГОВЫХ МЕРОПРИЯТИЙ ДЛЯ ЖИТЕЛЕЙ, ПРОЖИВАЮЩИХ НА ТЕРРИТОРИИ МУНИЦИПАЛЬНОГО ОБРАЗОВАНИЯ №65</t>
  </si>
  <si>
    <t>3.</t>
  </si>
  <si>
    <t>4.</t>
  </si>
  <si>
    <t>4.1.</t>
  </si>
  <si>
    <t>5.</t>
  </si>
  <si>
    <t>6.</t>
  </si>
  <si>
    <t>7.</t>
  </si>
  <si>
    <t>8.</t>
  </si>
  <si>
    <t>9.</t>
  </si>
  <si>
    <t>ДРУГИЕ ВОПРОСЫ В ОБЛАСТИ ЗДРАВООХРАНЕНИЯ</t>
  </si>
  <si>
    <t>РАСХОДЫ НА ДИСПАНСЕРИЗАЦИЮ МУНИЦИПАЛЬНЫХ СЛУЖАЩИХ</t>
  </si>
  <si>
    <t>0909</t>
  </si>
  <si>
    <t>4690001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</si>
  <si>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</si>
  <si>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</si>
  <si>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</si>
  <si>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</si>
  <si>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</si>
  <si>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</si>
  <si>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</si>
  <si>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</si>
  <si>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</si>
  <si>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</si>
  <si>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</si>
  <si>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</si>
  <si>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</si>
  <si>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</si>
  <si>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ПРОФЕССИОНАЛЬНУЮ ПОДГОТОВКУ, ПЕРЕПОДГОТОВКУ И ПОВЫШЕНИЯ КВАЛИФИКАЦИИ МУНИЦИПАЛЬНЫХ СЛУЖАЩИХ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</si>
  <si>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</si>
  <si>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</si>
  <si>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</si>
  <si>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</si>
  <si>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</si>
  <si>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</si>
  <si>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II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</si>
  <si>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</si>
  <si>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</si>
  <si>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</si>
  <si>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</si>
  <si>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</si>
  <si>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</si>
  <si>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</si>
  <si>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</si>
  <si>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</si>
  <si>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</si>
  <si>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</si>
  <si>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</si>
  <si>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1.2.3.2.</t>
  </si>
  <si>
    <t>1.2.3.2.1.</t>
  </si>
  <si>
    <t>Иные бюджетные ассигнования</t>
  </si>
  <si>
    <t>НАЦИОНАЛЬНАЯ БЕЗОПАСНОСТЬ И ПРАВООХРАНИТЕЛЬНАЯ ДЕЯТЕЛЬНОСТЬ</t>
  </si>
  <si>
    <t>2190100</t>
  </si>
  <si>
    <t>2190300</t>
  </si>
  <si>
    <t>НАЦИОНАЛЬНАЯ ЭКОНОМИКА</t>
  </si>
  <si>
    <t>0400</t>
  </si>
  <si>
    <t>5100200</t>
  </si>
  <si>
    <t>ОБРАЗОВАНИЕ</t>
  </si>
  <si>
    <t>0700</t>
  </si>
  <si>
    <t>ШТАТНОЕ</t>
  </si>
  <si>
    <t>ПОВЫШЕНИЕ</t>
  </si>
  <si>
    <t>ФОГТ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</si>
  <si>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</si>
  <si>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</si>
  <si>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</si>
  <si>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</si>
  <si>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</si>
  <si>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</si>
  <si>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</si>
  <si>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</si>
  <si>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4870100</t>
  </si>
  <si>
    <t>СРЕДСТВА МАССОВОЙ ИНФОРМАЦИИ</t>
  </si>
  <si>
    <t>1200</t>
  </si>
  <si>
    <t>ИТОГО</t>
  </si>
  <si>
    <t>1.3.</t>
  </si>
  <si>
    <t>1.3.1.</t>
  </si>
  <si>
    <t>1.3.1.1.</t>
  </si>
  <si>
    <t>1.3.2.</t>
  </si>
  <si>
    <t>1.3.2.1.</t>
  </si>
  <si>
    <t>1.3.2.1.1.</t>
  </si>
  <si>
    <t>1.3.3.</t>
  </si>
  <si>
    <t>1.3.3.1.1.</t>
  </si>
  <si>
    <t>2.1.</t>
  </si>
  <si>
    <t>2.1.1.</t>
  </si>
  <si>
    <t>2.1.1.1.</t>
  </si>
  <si>
    <t>2.1.1.1.1.</t>
  </si>
  <si>
    <t>2.1.2.</t>
  </si>
  <si>
    <t>2.1.2.1.</t>
  </si>
  <si>
    <t>2.1.2.1.1.</t>
  </si>
  <si>
    <t>3.1.</t>
  </si>
  <si>
    <t>3.1.1.</t>
  </si>
  <si>
    <t>3.1.1.1.</t>
  </si>
  <si>
    <t>3.1.1.1.1.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</si>
  <si>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</si>
  <si>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</si>
  <si>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</si>
  <si>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</si>
  <si>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</si>
  <si>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</si>
  <si>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</si>
  <si>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</si>
  <si>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</si>
  <si>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</si>
  <si>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</si>
  <si>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</si>
  <si>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</si>
  <si>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</si>
  <si>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</si>
  <si>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9.1.1.</t>
  </si>
  <si>
    <t>9.1.1.1.</t>
  </si>
  <si>
    <t>9.1.1.1.1.</t>
  </si>
  <si>
    <t>1.3.1.1.1.</t>
  </si>
  <si>
    <t>5.2.1.1.</t>
  </si>
  <si>
    <t>5.2.1.1.1.</t>
  </si>
  <si>
    <t>5.2.2.</t>
  </si>
  <si>
    <t>5.2.2.1.</t>
  </si>
  <si>
    <t>5.2.2.1.1.</t>
  </si>
  <si>
    <t>5.3.1.</t>
  </si>
  <si>
    <t>5.3.1.1.</t>
  </si>
  <si>
    <t>5.3.1.1.1.</t>
  </si>
  <si>
    <t>5.3.2.</t>
  </si>
  <si>
    <t>5.3.2.1.</t>
  </si>
  <si>
    <t>5.3.2.1.1.</t>
  </si>
  <si>
    <t>7.2.1.</t>
  </si>
  <si>
    <t>7.2.1.1.</t>
  </si>
  <si>
    <t>7.2.1.1.1</t>
  </si>
  <si>
    <t>7.2.1.2.</t>
  </si>
  <si>
    <t>7.2.1.2.1.</t>
  </si>
  <si>
    <t>7.2.2.</t>
  </si>
  <si>
    <t>7.2.2.1.</t>
  </si>
  <si>
    <t>7.2.2.1.1.</t>
  </si>
  <si>
    <t>7.2.3.</t>
  </si>
  <si>
    <t>7.2.3.1.</t>
  </si>
  <si>
    <t>7.2.3.1.1.</t>
  </si>
  <si>
    <t>9.2.1</t>
  </si>
  <si>
    <t>9.2.1.1.</t>
  </si>
  <si>
    <t>9.2.1.1.1.</t>
  </si>
  <si>
    <t>ОБЕСПЕЧЕНИЕ УСЛОВИЙ ДЛЯ РАЗВИТИЯ НА ТЕРРИТОРИИ МУНИЦИПАЛЬНОГО ОБРАЗОВАНИЯ ФИЗИЧЕСКОЙ КУЛЬТУРЫ И МАССОВОГО СПОРТА</t>
  </si>
  <si>
    <t>I</t>
  </si>
  <si>
    <t>0028010</t>
  </si>
  <si>
    <t>0028031</t>
  </si>
  <si>
    <t>5118032</t>
  </si>
  <si>
    <t>5118033</t>
  </si>
  <si>
    <t>1.3.2.2.</t>
  </si>
  <si>
    <t>1.3.2.2.1.</t>
  </si>
  <si>
    <t>1.3.2.3.</t>
  </si>
  <si>
    <t>1.3.2.3.1.</t>
  </si>
  <si>
    <t>1.3.3.1</t>
  </si>
  <si>
    <t>1.4.</t>
  </si>
  <si>
    <t>1.5.1.</t>
  </si>
  <si>
    <t>1.4.1.</t>
  </si>
  <si>
    <t>14.1.1.</t>
  </si>
  <si>
    <t>1.4.1.1.1</t>
  </si>
  <si>
    <t>1.5.</t>
  </si>
  <si>
    <t>1.5.1.1.</t>
  </si>
  <si>
    <t>1.5.1.1.1.</t>
  </si>
  <si>
    <t>1.5.2.</t>
  </si>
  <si>
    <t>1.5.2.1.</t>
  </si>
  <si>
    <t>1.5.2.1.1.</t>
  </si>
  <si>
    <t>1.5.3.</t>
  </si>
  <si>
    <t>1.5.3.1.</t>
  </si>
  <si>
    <t>1.5.3.1.1.</t>
  </si>
  <si>
    <t>5.2.1</t>
  </si>
  <si>
    <t>5.2.3.</t>
  </si>
  <si>
    <t>5.2.3.1.</t>
  </si>
  <si>
    <t>5.2.3.1.1.</t>
  </si>
  <si>
    <t>5.3.3.</t>
  </si>
  <si>
    <t>5.3.3.1.</t>
  </si>
  <si>
    <t>5.3.3.1.1.</t>
  </si>
  <si>
    <t>РАСХОДЫ ПО УЧАСТИЮ В ОРГАНИЗАЦИИ И ФИНАНСИРОВАНИИ ВРЕМЕННОГО ТРУДОУСТРОЙСТВА НЕСОВЕРШЕННОЛЕТНИХ В ВОЗРАСТЕ ОТ 14 ДО 18 ЛЕТ В СВОБОДНОЕ ОТ УЧЕБЫ ВРЕМЯ</t>
  </si>
  <si>
    <t xml:space="preserve">ПРОВЕДЕНИЕ РАБОТ ПО ВОЕННО-ПАТРИОТИЧЕСКОМУ ВОСПИТАНИЮ ГРАЖДАН 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</si>
  <si>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</si>
  <si>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ПРОВЕДЕНИЕ МЕРОПРИЯТИЙ ПО УЧАСТИЮ В ДЕЯТЕЛЬНОСТИ ПО ПРОФИЛАКТИКЕ НАРКОМАНИИ И ПРАВОНАРУШЕНИЙ В САНКТ-ПЕТЕРБУРГЕ В СООТВЕСТВИИ С ЗАКОНАМИ САНКТ-ПЕТЕРБУРГА</t>
  </si>
  <si>
    <t>ОРГАНИЗАЦИЯ И ПРОВЕДЕНИЕ ДОСУГОВЫХ МЕРОПРИЯТИЙ ДЛЯ ЖИТЕЛЕЙ МУНИЦИПАЛЬНОГО ОБРАЗОВАНИЯ №65 (КУЛЬТУРНО-ДОСУГОВАЯ ПРОГРАММА "ВОЗРОЖДЕНИЕ")</t>
  </si>
  <si>
    <t>6.1.2.</t>
  </si>
  <si>
    <t>ОРГАНИЗАЦИЯ И ПРОВЕДЕНИЕ МЕРОПРИЯТИЙ ПО СОХРАНЕНИЮ И РАЗВИТИЮ МЕСТНЫХ ТРАДИЦИЙ И ОБРЯДОВ</t>
  </si>
  <si>
    <t>6.1.2.1.</t>
  </si>
  <si>
    <t>6.1.2.1.1.</t>
  </si>
  <si>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</si>
  <si>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</si>
  <si>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</si>
  <si>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</si>
  <si>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Процент исполнения</t>
  </si>
  <si>
    <t>ПОКАЗАТЕЛИ РАСХОДОВ БЮДЖЕТА ПО РАЗДЕЛАМ И ПОДРАЗДЕЛАМ                           КЛАССИФИКАЦИИ РАСХОДОВ БЮДЖЕТОВ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</si>
  <si>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</si>
  <si>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ПРОВЕДЕНИЯ ВЫБОРОВ И РЕФЕРЕНДУМОВ</t>
  </si>
  <si>
    <t>0107</t>
  </si>
  <si>
    <t>ФИЗИЧЕСКАЯ КУЛЬТУРА</t>
  </si>
  <si>
    <t>1101</t>
  </si>
  <si>
    <t>ОХРАНА ОКРУЖАЮЩЕЙ СРЕДЫ</t>
  </si>
  <si>
    <t>ДРУГИЕ ВОПРОСЫ В ОБЛАСТИ ОХРАНЫ ОКРУЖАЮЩЕЙ СРЕДЫ</t>
  </si>
  <si>
    <t>0605</t>
  </si>
  <si>
    <t>6.2.</t>
  </si>
  <si>
    <t>6.3.</t>
  </si>
  <si>
    <t>8.2.</t>
  </si>
  <si>
    <t>9.1</t>
  </si>
  <si>
    <t>9.2</t>
  </si>
  <si>
    <t>10.</t>
  </si>
  <si>
    <t>10.1.</t>
  </si>
  <si>
    <t>5.1</t>
  </si>
  <si>
    <t>3.2</t>
  </si>
  <si>
    <t>ДРУГИЕ ВОПРОСЫ В ОБЛАСТИ НАЦИОНАЛЬНОЙ ЭКОНОМИКИ</t>
  </si>
  <si>
    <t>0412</t>
  </si>
  <si>
    <t xml:space="preserve"> </t>
  </si>
  <si>
    <t>тыс. руб.</t>
  </si>
  <si>
    <t xml:space="preserve">Утверждено </t>
  </si>
  <si>
    <t xml:space="preserve">Исполнено </t>
  </si>
  <si>
    <t xml:space="preserve">МОЛОДЕЖНАЯ ПОЛИТИКА </t>
  </si>
  <si>
    <t xml:space="preserve">ПРОФЕССИОНАЛЬНАЯ ПОДГОТОВКА, ПЕРЕПОДГОТОВКА И ПОВЫШЕНИЕ КВАЛИФИКАЦИИ </t>
  </si>
  <si>
    <t>1001</t>
  </si>
  <si>
    <t>ИЗБИРАТЕЛЬНАЯ КОМИССИЯ МУНИЦИПАЛЬНОГО ОБРАЗОВАНИЯ МУНИЦИПАЛЬНЫЙ ОКРУГ №65</t>
  </si>
  <si>
    <t xml:space="preserve">от 22.04.2019 г. № 215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</si>
</sst>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[$-FC19]d\ mmmm\ yyyy\ &quot;г.&quot;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Arial"/>
      <family val="2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172" fontId="1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 horizontal="right" vertical="center"/>
    </xf>
    <xf numFmtId="172" fontId="2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right"/>
    </xf>
    <xf numFmtId="0" fontId="1" fillId="34" borderId="0" xfId="0" applyFont="1" applyFill="1" applyAlignment="1">
      <alignment/>
    </xf>
    <xf numFmtId="172" fontId="2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horizontal="left"/>
    </xf>
    <xf numFmtId="49" fontId="2" fillId="34" borderId="0" xfId="0" applyNumberFormat="1" applyFont="1" applyFill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vertical="top" wrapText="1"/>
    </xf>
    <xf numFmtId="172" fontId="2" fillId="34" borderId="10" xfId="0" applyNumberFormat="1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9" fillId="34" borderId="10" xfId="0" applyNumberFormat="1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72" fontId="14" fillId="34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vertical="center"/>
    </xf>
    <xf numFmtId="49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/>
    </xf>
    <xf numFmtId="172" fontId="2" fillId="34" borderId="0" xfId="0" applyNumberFormat="1" applyFont="1" applyFill="1" applyAlignment="1">
      <alignment horizontal="center" wrapText="1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172" fontId="1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justify" vertical="center" wrapText="1"/>
    </xf>
    <xf numFmtId="0" fontId="1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vertical="center"/>
    </xf>
    <xf numFmtId="172" fontId="5" fillId="34" borderId="1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Alignment="1">
      <alignment horizontal="center"/>
    </xf>
    <xf numFmtId="172" fontId="5" fillId="34" borderId="0" xfId="0" applyNumberFormat="1" applyFont="1" applyFill="1" applyAlignment="1">
      <alignment horizontal="center"/>
    </xf>
    <xf numFmtId="0" fontId="2" fillId="34" borderId="10" xfId="0" applyNumberFormat="1" applyFont="1" applyFill="1" applyBorder="1" applyAlignment="1">
      <alignment vertical="center" wrapText="1"/>
    </xf>
    <xf numFmtId="16" fontId="1" fillId="34" borderId="10" xfId="0" applyNumberFormat="1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 horizontal="justify" vertical="center" wrapText="1"/>
    </xf>
    <xf numFmtId="0" fontId="17" fillId="34" borderId="0" xfId="0" applyFont="1" applyFill="1" applyAlignment="1">
      <alignment wrapText="1"/>
    </xf>
    <xf numFmtId="49" fontId="1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172" fontId="3" fillId="34" borderId="11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Alignment="1">
      <alignment horizontal="center"/>
    </xf>
    <xf numFmtId="172" fontId="3" fillId="34" borderId="0" xfId="0" applyNumberFormat="1" applyFont="1" applyFill="1" applyAlignment="1">
      <alignment horizontal="center"/>
    </xf>
    <xf numFmtId="49" fontId="5" fillId="34" borderId="10" xfId="0" applyNumberFormat="1" applyFont="1" applyFill="1" applyBorder="1" applyAlignment="1">
      <alignment vertical="center"/>
    </xf>
    <xf numFmtId="16" fontId="5" fillId="34" borderId="10" xfId="0" applyNumberFormat="1" applyFont="1" applyFill="1" applyBorder="1" applyAlignment="1">
      <alignment vertical="center"/>
    </xf>
    <xf numFmtId="172" fontId="16" fillId="34" borderId="10" xfId="0" applyNumberFormat="1" applyFont="1" applyFill="1" applyBorder="1" applyAlignment="1">
      <alignment horizontal="center" vertical="center" wrapText="1"/>
    </xf>
    <xf numFmtId="172" fontId="16" fillId="34" borderId="11" xfId="0" applyNumberFormat="1" applyFont="1" applyFill="1" applyBorder="1" applyAlignment="1">
      <alignment horizontal="center" vertical="center" wrapText="1"/>
    </xf>
    <xf numFmtId="49" fontId="15" fillId="34" borderId="12" xfId="0" applyNumberFormat="1" applyFont="1" applyFill="1" applyBorder="1" applyAlignment="1">
      <alignment horizontal="center" vertical="center" wrapText="1"/>
    </xf>
    <xf numFmtId="172" fontId="2" fillId="34" borderId="11" xfId="0" applyNumberFormat="1" applyFont="1" applyFill="1" applyBorder="1" applyAlignment="1">
      <alignment horizontal="center" vertical="center" wrapText="1"/>
    </xf>
    <xf numFmtId="172" fontId="2" fillId="34" borderId="11" xfId="0" applyNumberFormat="1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/>
    </xf>
    <xf numFmtId="172" fontId="2" fillId="34" borderId="0" xfId="0" applyNumberFormat="1" applyFont="1" applyFill="1" applyBorder="1" applyAlignment="1">
      <alignment horizontal="center"/>
    </xf>
    <xf numFmtId="16" fontId="2" fillId="34" borderId="10" xfId="0" applyNumberFormat="1" applyFont="1" applyFill="1" applyBorder="1" applyAlignment="1">
      <alignment vertical="center"/>
    </xf>
    <xf numFmtId="49" fontId="1" fillId="34" borderId="10" xfId="0" applyNumberFormat="1" applyFont="1" applyFill="1" applyBorder="1" applyAlignment="1">
      <alignment vertical="center"/>
    </xf>
    <xf numFmtId="173" fontId="2" fillId="34" borderId="10" xfId="0" applyNumberFormat="1" applyFont="1" applyFill="1" applyBorder="1" applyAlignment="1">
      <alignment horizontal="center" vertical="center"/>
    </xf>
    <xf numFmtId="49" fontId="13" fillId="34" borderId="0" xfId="0" applyNumberFormat="1" applyFont="1" applyFill="1" applyAlignment="1">
      <alignment horizontal="center"/>
    </xf>
    <xf numFmtId="3" fontId="2" fillId="34" borderId="10" xfId="0" applyNumberFormat="1" applyFont="1" applyFill="1" applyBorder="1" applyAlignment="1">
      <alignment horizontal="center" vertical="center" wrapText="1"/>
    </xf>
    <xf numFmtId="172" fontId="2" fillId="34" borderId="13" xfId="0" applyNumberFormat="1" applyFont="1" applyFill="1" applyBorder="1" applyAlignment="1">
      <alignment horizontal="center" vertical="center"/>
    </xf>
    <xf numFmtId="172" fontId="18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72" fontId="19" fillId="34" borderId="10" xfId="0" applyNumberFormat="1" applyFont="1" applyFill="1" applyBorder="1" applyAlignment="1">
      <alignment horizontal="center" vertical="center" wrapText="1"/>
    </xf>
    <xf numFmtId="172" fontId="20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172" fontId="21" fillId="34" borderId="0" xfId="0" applyNumberFormat="1" applyFont="1" applyFill="1" applyBorder="1" applyAlignment="1">
      <alignment horizontal="center"/>
    </xf>
    <xf numFmtId="0" fontId="21" fillId="34" borderId="0" xfId="0" applyFont="1" applyFill="1" applyAlignment="1">
      <alignment/>
    </xf>
    <xf numFmtId="49" fontId="15" fillId="34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8" fontId="5" fillId="34" borderId="10" xfId="0" applyNumberFormat="1" applyFont="1" applyFill="1" applyBorder="1" applyAlignment="1">
      <alignment horizontal="center" vertical="center" wrapText="1"/>
    </xf>
    <xf numFmtId="178" fontId="2" fillId="34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49" fontId="5" fillId="34" borderId="14" xfId="0" applyNumberFormat="1" applyFont="1" applyFill="1" applyBorder="1" applyAlignment="1">
      <alignment vertic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0"/>
  <sheetViews>
    <sheetView tabSelected="1" view="pageBreakPreview" zoomScaleSheetLayoutView="100" workbookViewId="0" topLeftCell="A1">
      <selection activeCell="P23" sqref="P23"/>
    </sheetView>
  </sheetViews>
  <sheetFormatPr defaultColWidth="9.00390625" defaultRowHeight="12.75"/>
  <cols>
    <col min="1" max="1" width="8.75390625" style="3" customWidth="1"/>
    <col min="2" max="2" width="72.25390625" style="4" customWidth="1"/>
    <col min="3" max="3" width="9.75390625" style="4" customWidth="1"/>
    <col min="4" max="4" width="10.25390625" style="4" hidden="1" customWidth="1"/>
    <col min="5" max="5" width="0.2421875" style="4" hidden="1" customWidth="1"/>
    <col min="6" max="6" width="0.12890625" style="4" hidden="1" customWidth="1"/>
    <col min="7" max="7" width="7.375" style="4" hidden="1" customWidth="1"/>
    <col min="8" max="8" width="12.00390625" style="12" hidden="1" customWidth="1"/>
    <col min="9" max="11" width="10.375" style="9" customWidth="1"/>
    <col min="12" max="12" width="11.75390625" style="9" hidden="1" customWidth="1"/>
    <col min="13" max="13" width="36.25390625" style="16" customWidth="1"/>
    <col min="14" max="14" width="9.625" style="12" customWidth="1"/>
    <col min="15" max="16384" width="9.125" style="4" customWidth="1"/>
  </cols>
  <sheetData>
    <row r="1" spans="4:14" ht="15.75">
      <c r="D1" s="5"/>
      <c r="E1" s="6" t="s">
        <v>293</v>
      </c>
      <c r="F1" s="6"/>
      <c r="G1" s="6"/>
      <c r="H1" s="7"/>
      <c r="I1" s="8"/>
      <c r="J1" s="8"/>
      <c r="K1" s="8" t="s">
        <v>293</v>
      </c>
      <c r="M1" s="10"/>
      <c r="N1" s="4"/>
    </row>
    <row r="2" spans="4:14" ht="15.75" hidden="1">
      <c r="D2" s="5"/>
      <c r="E2" s="6"/>
      <c r="F2" s="6"/>
      <c r="G2" s="6"/>
      <c r="H2" s="7"/>
      <c r="I2" s="8"/>
      <c r="J2" s="8"/>
      <c r="K2" s="8"/>
      <c r="M2" s="10"/>
      <c r="N2" s="4"/>
    </row>
    <row r="3" spans="1:14" ht="13.5" customHeight="1">
      <c r="A3" s="11" t="s">
        <v>294</v>
      </c>
      <c r="D3" s="5"/>
      <c r="E3" s="5"/>
      <c r="F3" s="5"/>
      <c r="G3" s="5"/>
      <c r="I3" s="8"/>
      <c r="J3" s="8"/>
      <c r="K3" s="8" t="s">
        <v>295</v>
      </c>
      <c r="M3" s="10"/>
      <c r="N3" s="4"/>
    </row>
    <row r="4" spans="1:14" ht="15.75">
      <c r="A4" s="11" t="s">
        <v>294</v>
      </c>
      <c r="D4" s="5"/>
      <c r="E4" s="5"/>
      <c r="F4" s="5"/>
      <c r="G4" s="5"/>
      <c r="I4" s="8"/>
      <c r="J4" s="8"/>
      <c r="K4" s="8" t="s">
        <v>296</v>
      </c>
      <c r="M4" s="10"/>
      <c r="N4" s="4"/>
    </row>
    <row r="5" spans="1:14" ht="15.75">
      <c r="A5" s="11"/>
      <c r="E5" s="13"/>
      <c r="F5" s="13"/>
      <c r="H5" s="13"/>
      <c r="I5" s="8"/>
      <c r="J5" s="8"/>
      <c r="K5" s="8" t="s">
        <v>326</v>
      </c>
      <c r="M5" s="9"/>
      <c r="N5" s="4"/>
    </row>
    <row r="6" spans="1:14" ht="15.7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M6" s="9"/>
      <c r="N6" s="9"/>
    </row>
    <row r="7" spans="1:15" ht="33" customHeight="1">
      <c r="A7" s="4"/>
      <c r="B7" s="117" t="s">
        <v>298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9"/>
      <c r="N7" s="14"/>
      <c r="O7" s="12"/>
    </row>
    <row r="8" ht="15" customHeight="1">
      <c r="A8" s="15" t="s">
        <v>319</v>
      </c>
    </row>
    <row r="9" ht="0.75" customHeight="1" hidden="1">
      <c r="A9" s="15"/>
    </row>
    <row r="10" ht="12.75" hidden="1"/>
    <row r="11" spans="1:12" ht="42.75" customHeight="1">
      <c r="A11" s="17" t="s">
        <v>0</v>
      </c>
      <c r="B11" s="18" t="s">
        <v>1</v>
      </c>
      <c r="C11" s="19" t="s">
        <v>2</v>
      </c>
      <c r="D11" s="19" t="s">
        <v>3</v>
      </c>
      <c r="E11" s="19" t="s">
        <v>4</v>
      </c>
      <c r="F11" s="19" t="s">
        <v>5</v>
      </c>
      <c r="G11" s="19" t="s">
        <v>6</v>
      </c>
      <c r="H11" s="20"/>
      <c r="I11" s="19" t="s">
        <v>320</v>
      </c>
      <c r="J11" s="19" t="s">
        <v>321</v>
      </c>
      <c r="K11" s="19" t="s">
        <v>297</v>
      </c>
      <c r="L11" s="19"/>
    </row>
    <row r="12" spans="1:12" ht="27" hidden="1">
      <c r="A12" s="21" t="s">
        <v>7</v>
      </c>
      <c r="B12" s="22" t="s">
        <v>8</v>
      </c>
      <c r="C12" s="23"/>
      <c r="D12" s="24"/>
      <c r="E12" s="25"/>
      <c r="F12" s="26"/>
      <c r="G12" s="26"/>
      <c r="H12" s="27"/>
      <c r="I12" s="28"/>
      <c r="J12" s="28"/>
      <c r="K12" s="28"/>
      <c r="L12" s="28"/>
    </row>
    <row r="13" spans="1:12" ht="31.5" hidden="1">
      <c r="A13" s="29" t="s">
        <v>253</v>
      </c>
      <c r="B13" s="30" t="s">
        <v>78</v>
      </c>
      <c r="C13" s="31"/>
      <c r="D13" s="32"/>
      <c r="E13" s="33"/>
      <c r="F13" s="34"/>
      <c r="G13" s="34"/>
      <c r="H13" s="35"/>
      <c r="I13" s="36">
        <f>I14</f>
        <v>40900.8</v>
      </c>
      <c r="J13" s="36">
        <f>J14</f>
        <v>40899.799999999996</v>
      </c>
      <c r="K13" s="36">
        <f>K14</f>
        <v>0.999975550600477</v>
      </c>
      <c r="L13" s="35"/>
    </row>
    <row r="14" spans="1:14" s="5" customFormat="1" ht="21" customHeight="1">
      <c r="A14" s="37" t="s">
        <v>318</v>
      </c>
      <c r="B14" s="38" t="s">
        <v>145</v>
      </c>
      <c r="C14" s="39" t="s">
        <v>146</v>
      </c>
      <c r="D14" s="18"/>
      <c r="E14" s="39"/>
      <c r="F14" s="18"/>
      <c r="G14" s="18"/>
      <c r="H14" s="40"/>
      <c r="I14" s="41">
        <f>I15+I23+I44+I71+I70</f>
        <v>40900.8</v>
      </c>
      <c r="J14" s="41">
        <f>J15+J23+J44+J71+J70</f>
        <v>40899.799999999996</v>
      </c>
      <c r="K14" s="112">
        <f>J14/I14</f>
        <v>0.999975550600477</v>
      </c>
      <c r="L14" s="40"/>
      <c r="M14" s="63"/>
      <c r="N14" s="64"/>
    </row>
    <row r="15" spans="1:12" ht="26.25" customHeight="1">
      <c r="A15" s="42" t="s">
        <v>9</v>
      </c>
      <c r="B15" s="43" t="s">
        <v>10</v>
      </c>
      <c r="C15" s="44" t="s">
        <v>11</v>
      </c>
      <c r="D15" s="45"/>
      <c r="E15" s="44"/>
      <c r="F15" s="45"/>
      <c r="G15" s="45"/>
      <c r="H15" s="46"/>
      <c r="I15" s="47">
        <v>1223.5</v>
      </c>
      <c r="J15" s="47">
        <v>1223.5</v>
      </c>
      <c r="K15" s="113">
        <f>J15/I15</f>
        <v>1</v>
      </c>
      <c r="L15" s="46"/>
    </row>
    <row r="16" spans="1:12" ht="0.75" customHeight="1" hidden="1">
      <c r="A16" s="42" t="s">
        <v>12</v>
      </c>
      <c r="B16" s="43" t="s">
        <v>13</v>
      </c>
      <c r="C16" s="44" t="s">
        <v>11</v>
      </c>
      <c r="D16" s="44" t="s">
        <v>14</v>
      </c>
      <c r="E16" s="44"/>
      <c r="F16" s="45"/>
      <c r="G16" s="45"/>
      <c r="H16" s="28"/>
      <c r="I16" s="28"/>
      <c r="J16" s="28"/>
      <c r="K16" s="113" t="e">
        <f aca="true" t="shared" si="0" ref="K16:K81">J16/I16</f>
        <v>#DIV/0!</v>
      </c>
      <c r="L16" s="28"/>
    </row>
    <row r="17" spans="1:12" ht="14.25" customHeight="1" hidden="1">
      <c r="A17" s="48" t="s">
        <v>12</v>
      </c>
      <c r="B17" s="43" t="s">
        <v>15</v>
      </c>
      <c r="C17" s="44" t="s">
        <v>11</v>
      </c>
      <c r="D17" s="44" t="s">
        <v>14</v>
      </c>
      <c r="E17" s="44" t="s">
        <v>16</v>
      </c>
      <c r="F17" s="45">
        <v>210</v>
      </c>
      <c r="G17" s="45"/>
      <c r="H17" s="47"/>
      <c r="I17" s="47">
        <f>I18</f>
        <v>1117.2</v>
      </c>
      <c r="J17" s="47">
        <f>J18</f>
        <v>1117.2</v>
      </c>
      <c r="K17" s="113">
        <f t="shared" si="0"/>
        <v>1</v>
      </c>
      <c r="L17" s="47"/>
    </row>
    <row r="18" spans="1:12" ht="48" customHeight="1" hidden="1">
      <c r="A18" s="42" t="s">
        <v>147</v>
      </c>
      <c r="B18" s="49" t="s">
        <v>153</v>
      </c>
      <c r="C18" s="44" t="s">
        <v>11</v>
      </c>
      <c r="D18" s="44" t="s">
        <v>14</v>
      </c>
      <c r="E18" s="44"/>
      <c r="F18" s="45"/>
      <c r="G18" s="45">
        <v>100</v>
      </c>
      <c r="H18" s="28"/>
      <c r="I18" s="28">
        <f>I22</f>
        <v>1117.2</v>
      </c>
      <c r="J18" s="28">
        <f>J22</f>
        <v>1117.2</v>
      </c>
      <c r="K18" s="113">
        <f t="shared" si="0"/>
        <v>1</v>
      </c>
      <c r="L18" s="28"/>
    </row>
    <row r="19" spans="1:12" ht="28.5" customHeight="1" hidden="1">
      <c r="A19" s="42" t="s">
        <v>18</v>
      </c>
      <c r="B19" s="43" t="s">
        <v>19</v>
      </c>
      <c r="C19" s="44" t="s">
        <v>11</v>
      </c>
      <c r="D19" s="44" t="s">
        <v>14</v>
      </c>
      <c r="E19" s="44" t="s">
        <v>16</v>
      </c>
      <c r="F19" s="45">
        <v>211</v>
      </c>
      <c r="G19" s="45">
        <v>500</v>
      </c>
      <c r="H19" s="28"/>
      <c r="I19" s="28"/>
      <c r="J19" s="28"/>
      <c r="K19" s="113" t="e">
        <f t="shared" si="0"/>
        <v>#DIV/0!</v>
      </c>
      <c r="L19" s="28"/>
    </row>
    <row r="20" spans="1:12" ht="28.5" customHeight="1" hidden="1">
      <c r="A20" s="42" t="s">
        <v>20</v>
      </c>
      <c r="B20" s="43" t="s">
        <v>21</v>
      </c>
      <c r="C20" s="44" t="s">
        <v>11</v>
      </c>
      <c r="D20" s="44" t="s">
        <v>14</v>
      </c>
      <c r="E20" s="44" t="s">
        <v>16</v>
      </c>
      <c r="F20" s="45">
        <v>212</v>
      </c>
      <c r="G20" s="45">
        <v>500</v>
      </c>
      <c r="H20" s="28"/>
      <c r="I20" s="28"/>
      <c r="J20" s="28"/>
      <c r="K20" s="113" t="e">
        <f t="shared" si="0"/>
        <v>#DIV/0!</v>
      </c>
      <c r="L20" s="28"/>
    </row>
    <row r="21" spans="1:12" ht="26.25" customHeight="1" hidden="1">
      <c r="A21" s="42" t="s">
        <v>22</v>
      </c>
      <c r="B21" s="43" t="s">
        <v>23</v>
      </c>
      <c r="C21" s="44" t="s">
        <v>11</v>
      </c>
      <c r="D21" s="44" t="s">
        <v>14</v>
      </c>
      <c r="E21" s="44" t="s">
        <v>16</v>
      </c>
      <c r="F21" s="45">
        <v>213</v>
      </c>
      <c r="G21" s="45">
        <v>500</v>
      </c>
      <c r="H21" s="28"/>
      <c r="I21" s="28"/>
      <c r="J21" s="28"/>
      <c r="K21" s="113" t="e">
        <f t="shared" si="0"/>
        <v>#DIV/0!</v>
      </c>
      <c r="L21" s="28"/>
    </row>
    <row r="22" spans="1:12" ht="19.5" customHeight="1" hidden="1">
      <c r="A22" s="42" t="s">
        <v>18</v>
      </c>
      <c r="B22" s="49" t="s">
        <v>155</v>
      </c>
      <c r="C22" s="44" t="s">
        <v>11</v>
      </c>
      <c r="D22" s="44" t="s">
        <v>14</v>
      </c>
      <c r="E22" s="44"/>
      <c r="F22" s="45"/>
      <c r="G22" s="45">
        <v>120</v>
      </c>
      <c r="H22" s="28"/>
      <c r="I22" s="28">
        <v>1117.2</v>
      </c>
      <c r="J22" s="28">
        <v>1117.2</v>
      </c>
      <c r="K22" s="113">
        <f t="shared" si="0"/>
        <v>1</v>
      </c>
      <c r="L22" s="28"/>
    </row>
    <row r="23" spans="1:12" ht="39.75" customHeight="1">
      <c r="A23" s="50" t="s">
        <v>151</v>
      </c>
      <c r="B23" s="43" t="s">
        <v>79</v>
      </c>
      <c r="C23" s="44" t="s">
        <v>24</v>
      </c>
      <c r="D23" s="45"/>
      <c r="E23" s="44"/>
      <c r="F23" s="45"/>
      <c r="G23" s="45"/>
      <c r="H23" s="46"/>
      <c r="I23" s="47">
        <v>1628</v>
      </c>
      <c r="J23" s="47">
        <v>1627.9</v>
      </c>
      <c r="K23" s="113">
        <f t="shared" si="0"/>
        <v>0.999938574938575</v>
      </c>
      <c r="L23" s="46"/>
    </row>
    <row r="24" spans="1:12" ht="27" customHeight="1" hidden="1">
      <c r="A24" s="42" t="s">
        <v>152</v>
      </c>
      <c r="B24" s="43" t="s">
        <v>28</v>
      </c>
      <c r="C24" s="44" t="s">
        <v>24</v>
      </c>
      <c r="D24" s="44" t="s">
        <v>29</v>
      </c>
      <c r="E24" s="44" t="s">
        <v>27</v>
      </c>
      <c r="F24" s="45">
        <v>226</v>
      </c>
      <c r="G24" s="45"/>
      <c r="H24" s="28"/>
      <c r="I24" s="28">
        <f>I25</f>
        <v>960.6</v>
      </c>
      <c r="J24" s="28">
        <f>J25</f>
        <v>960.6</v>
      </c>
      <c r="K24" s="113">
        <f t="shared" si="0"/>
        <v>1</v>
      </c>
      <c r="L24" s="28"/>
    </row>
    <row r="25" spans="1:12" ht="48" customHeight="1" hidden="1">
      <c r="A25" s="42" t="s">
        <v>154</v>
      </c>
      <c r="B25" s="49" t="s">
        <v>153</v>
      </c>
      <c r="C25" s="44" t="s">
        <v>24</v>
      </c>
      <c r="D25" s="44" t="s">
        <v>29</v>
      </c>
      <c r="E25" s="44"/>
      <c r="F25" s="45"/>
      <c r="G25" s="45">
        <v>100</v>
      </c>
      <c r="H25" s="28"/>
      <c r="I25" s="28">
        <f>I26</f>
        <v>960.6</v>
      </c>
      <c r="J25" s="28">
        <f>J26</f>
        <v>960.6</v>
      </c>
      <c r="K25" s="113">
        <f t="shared" si="0"/>
        <v>1</v>
      </c>
      <c r="L25" s="28"/>
    </row>
    <row r="26" spans="1:12" ht="18.75" customHeight="1" hidden="1">
      <c r="A26" s="50" t="s">
        <v>156</v>
      </c>
      <c r="B26" s="49" t="s">
        <v>155</v>
      </c>
      <c r="C26" s="44" t="s">
        <v>24</v>
      </c>
      <c r="D26" s="44" t="s">
        <v>29</v>
      </c>
      <c r="E26" s="44" t="s">
        <v>27</v>
      </c>
      <c r="F26" s="45">
        <v>290</v>
      </c>
      <c r="G26" s="45">
        <v>120</v>
      </c>
      <c r="H26" s="28"/>
      <c r="I26" s="28">
        <v>960.6</v>
      </c>
      <c r="J26" s="28">
        <v>960.6</v>
      </c>
      <c r="K26" s="113">
        <f t="shared" si="0"/>
        <v>1</v>
      </c>
      <c r="L26" s="28"/>
    </row>
    <row r="27" spans="1:12" ht="26.25" customHeight="1" hidden="1">
      <c r="A27" s="50" t="s">
        <v>157</v>
      </c>
      <c r="B27" s="43" t="s">
        <v>97</v>
      </c>
      <c r="C27" s="44" t="s">
        <v>24</v>
      </c>
      <c r="D27" s="44" t="s">
        <v>30</v>
      </c>
      <c r="E27" s="44" t="s">
        <v>31</v>
      </c>
      <c r="F27" s="45"/>
      <c r="G27" s="45"/>
      <c r="H27" s="47"/>
      <c r="I27" s="47">
        <f>I29</f>
        <v>264.6</v>
      </c>
      <c r="J27" s="47">
        <f>J29</f>
        <v>264.6</v>
      </c>
      <c r="K27" s="113">
        <f t="shared" si="0"/>
        <v>1</v>
      </c>
      <c r="L27" s="47"/>
    </row>
    <row r="28" spans="1:12" ht="27" customHeight="1" hidden="1">
      <c r="A28" s="50"/>
      <c r="B28" s="43"/>
      <c r="C28" s="44" t="s">
        <v>24</v>
      </c>
      <c r="D28" s="44" t="s">
        <v>26</v>
      </c>
      <c r="E28" s="44"/>
      <c r="F28" s="45">
        <v>210</v>
      </c>
      <c r="G28" s="45"/>
      <c r="H28" s="28"/>
      <c r="I28" s="28"/>
      <c r="J28" s="28"/>
      <c r="K28" s="113" t="e">
        <f t="shared" si="0"/>
        <v>#DIV/0!</v>
      </c>
      <c r="L28" s="28"/>
    </row>
    <row r="29" spans="1:12" ht="40.5" customHeight="1" hidden="1">
      <c r="A29" s="42" t="s">
        <v>158</v>
      </c>
      <c r="B29" s="49" t="s">
        <v>153</v>
      </c>
      <c r="C29" s="44" t="s">
        <v>24</v>
      </c>
      <c r="D29" s="44" t="s">
        <v>30</v>
      </c>
      <c r="E29" s="44" t="s">
        <v>31</v>
      </c>
      <c r="F29" s="45">
        <v>212</v>
      </c>
      <c r="G29" s="45">
        <v>100</v>
      </c>
      <c r="H29" s="28"/>
      <c r="I29" s="28">
        <f>I30</f>
        <v>264.6</v>
      </c>
      <c r="J29" s="28">
        <f>J30</f>
        <v>264.6</v>
      </c>
      <c r="K29" s="113">
        <f t="shared" si="0"/>
        <v>1</v>
      </c>
      <c r="L29" s="28"/>
    </row>
    <row r="30" spans="1:12" ht="16.5" customHeight="1" hidden="1">
      <c r="A30" s="42" t="s">
        <v>159</v>
      </c>
      <c r="B30" s="49" t="s">
        <v>155</v>
      </c>
      <c r="C30" s="44" t="s">
        <v>24</v>
      </c>
      <c r="D30" s="44" t="s">
        <v>30</v>
      </c>
      <c r="E30" s="44" t="s">
        <v>31</v>
      </c>
      <c r="F30" s="45">
        <v>212</v>
      </c>
      <c r="G30" s="45">
        <v>120</v>
      </c>
      <c r="H30" s="28"/>
      <c r="I30" s="28">
        <v>264.6</v>
      </c>
      <c r="J30" s="28">
        <v>264.6</v>
      </c>
      <c r="K30" s="113">
        <f t="shared" si="0"/>
        <v>1</v>
      </c>
      <c r="L30" s="28"/>
    </row>
    <row r="31" spans="1:12" ht="23.25" customHeight="1" hidden="1">
      <c r="A31" s="42" t="s">
        <v>160</v>
      </c>
      <c r="B31" s="43" t="s">
        <v>25</v>
      </c>
      <c r="C31" s="44" t="s">
        <v>24</v>
      </c>
      <c r="D31" s="44" t="s">
        <v>26</v>
      </c>
      <c r="E31" s="44" t="s">
        <v>27</v>
      </c>
      <c r="F31" s="45"/>
      <c r="G31" s="45"/>
      <c r="H31" s="47"/>
      <c r="I31" s="47">
        <f>I32+I36</f>
        <v>1611</v>
      </c>
      <c r="J31" s="47">
        <f>J32+J36</f>
        <v>1611</v>
      </c>
      <c r="K31" s="113">
        <f t="shared" si="0"/>
        <v>1</v>
      </c>
      <c r="L31" s="47"/>
    </row>
    <row r="32" spans="1:12" ht="48" customHeight="1" hidden="1">
      <c r="A32" s="42" t="s">
        <v>161</v>
      </c>
      <c r="B32" s="49" t="s">
        <v>153</v>
      </c>
      <c r="C32" s="44" t="s">
        <v>24</v>
      </c>
      <c r="D32" s="44" t="s">
        <v>26</v>
      </c>
      <c r="E32" s="44"/>
      <c r="F32" s="45"/>
      <c r="G32" s="45">
        <v>100</v>
      </c>
      <c r="H32" s="28"/>
      <c r="I32" s="28">
        <f>I33</f>
        <v>1309.5</v>
      </c>
      <c r="J32" s="28">
        <f>J33</f>
        <v>1309.5</v>
      </c>
      <c r="K32" s="113">
        <f t="shared" si="0"/>
        <v>1</v>
      </c>
      <c r="L32" s="28"/>
    </row>
    <row r="33" spans="1:12" ht="18.75" customHeight="1" hidden="1">
      <c r="A33" s="42" t="s">
        <v>162</v>
      </c>
      <c r="B33" s="49" t="s">
        <v>155</v>
      </c>
      <c r="C33" s="44" t="s">
        <v>24</v>
      </c>
      <c r="D33" s="44" t="s">
        <v>26</v>
      </c>
      <c r="E33" s="44"/>
      <c r="F33" s="45"/>
      <c r="G33" s="45">
        <v>120</v>
      </c>
      <c r="H33" s="28"/>
      <c r="I33" s="28">
        <v>1309.5</v>
      </c>
      <c r="J33" s="28">
        <v>1309.5</v>
      </c>
      <c r="K33" s="113">
        <f t="shared" si="0"/>
        <v>1</v>
      </c>
      <c r="L33" s="28"/>
    </row>
    <row r="34" spans="1:12" ht="25.5" customHeight="1" hidden="1">
      <c r="A34" s="42" t="s">
        <v>132</v>
      </c>
      <c r="B34" s="49" t="s">
        <v>129</v>
      </c>
      <c r="C34" s="44" t="s">
        <v>24</v>
      </c>
      <c r="D34" s="44" t="s">
        <v>26</v>
      </c>
      <c r="E34" s="44"/>
      <c r="F34" s="45"/>
      <c r="G34" s="45">
        <v>121</v>
      </c>
      <c r="H34" s="28"/>
      <c r="I34" s="28"/>
      <c r="J34" s="28"/>
      <c r="K34" s="113" t="e">
        <f t="shared" si="0"/>
        <v>#DIV/0!</v>
      </c>
      <c r="L34" s="28"/>
    </row>
    <row r="35" spans="1:12" ht="18.75" customHeight="1" hidden="1">
      <c r="A35" s="42" t="s">
        <v>133</v>
      </c>
      <c r="B35" s="49" t="s">
        <v>130</v>
      </c>
      <c r="C35" s="44" t="s">
        <v>24</v>
      </c>
      <c r="D35" s="44" t="s">
        <v>26</v>
      </c>
      <c r="E35" s="44"/>
      <c r="F35" s="45"/>
      <c r="G35" s="45">
        <v>122</v>
      </c>
      <c r="H35" s="28"/>
      <c r="I35" s="28"/>
      <c r="J35" s="28"/>
      <c r="K35" s="113" t="e">
        <f t="shared" si="0"/>
        <v>#DIV/0!</v>
      </c>
      <c r="L35" s="28"/>
    </row>
    <row r="36" spans="1:12" ht="17.25" customHeight="1" hidden="1">
      <c r="A36" s="42" t="s">
        <v>163</v>
      </c>
      <c r="B36" s="49" t="s">
        <v>148</v>
      </c>
      <c r="C36" s="44" t="s">
        <v>24</v>
      </c>
      <c r="D36" s="44" t="s">
        <v>26</v>
      </c>
      <c r="E36" s="44"/>
      <c r="F36" s="45"/>
      <c r="G36" s="45">
        <v>200</v>
      </c>
      <c r="H36" s="28"/>
      <c r="I36" s="28">
        <f>I37</f>
        <v>301.5</v>
      </c>
      <c r="J36" s="28">
        <f>J37</f>
        <v>301.5</v>
      </c>
      <c r="K36" s="113">
        <f t="shared" si="0"/>
        <v>1</v>
      </c>
      <c r="L36" s="28"/>
    </row>
    <row r="37" spans="1:14" ht="28.5" customHeight="1" hidden="1">
      <c r="A37" s="42" t="s">
        <v>164</v>
      </c>
      <c r="B37" s="49" t="s">
        <v>149</v>
      </c>
      <c r="C37" s="44" t="s">
        <v>24</v>
      </c>
      <c r="D37" s="44" t="s">
        <v>26</v>
      </c>
      <c r="E37" s="44"/>
      <c r="F37" s="45"/>
      <c r="G37" s="45">
        <v>240</v>
      </c>
      <c r="H37" s="28"/>
      <c r="I37" s="28">
        <v>301.5</v>
      </c>
      <c r="J37" s="28">
        <v>301.5</v>
      </c>
      <c r="K37" s="113">
        <f t="shared" si="0"/>
        <v>1</v>
      </c>
      <c r="L37" s="28"/>
      <c r="N37" s="51"/>
    </row>
    <row r="38" spans="1:12" ht="24" customHeight="1" hidden="1">
      <c r="A38" s="42" t="s">
        <v>134</v>
      </c>
      <c r="B38" s="49" t="s">
        <v>108</v>
      </c>
      <c r="C38" s="44" t="s">
        <v>24</v>
      </c>
      <c r="D38" s="44" t="s">
        <v>26</v>
      </c>
      <c r="E38" s="44"/>
      <c r="F38" s="45"/>
      <c r="G38" s="45">
        <v>242</v>
      </c>
      <c r="H38" s="28"/>
      <c r="I38" s="28"/>
      <c r="J38" s="28"/>
      <c r="K38" s="113" t="e">
        <f t="shared" si="0"/>
        <v>#DIV/0!</v>
      </c>
      <c r="L38" s="28"/>
    </row>
    <row r="39" spans="1:12" ht="16.5" customHeight="1" hidden="1">
      <c r="A39" s="42" t="s">
        <v>135</v>
      </c>
      <c r="B39" s="49" t="s">
        <v>131</v>
      </c>
      <c r="C39" s="44" t="s">
        <v>24</v>
      </c>
      <c r="D39" s="44" t="s">
        <v>26</v>
      </c>
      <c r="E39" s="44" t="s">
        <v>27</v>
      </c>
      <c r="F39" s="45">
        <v>210</v>
      </c>
      <c r="G39" s="45">
        <v>244</v>
      </c>
      <c r="H39" s="28"/>
      <c r="I39" s="28"/>
      <c r="J39" s="28"/>
      <c r="K39" s="113" t="e">
        <f t="shared" si="0"/>
        <v>#DIV/0!</v>
      </c>
      <c r="L39" s="28"/>
    </row>
    <row r="40" spans="1:12" ht="66.75" customHeight="1" hidden="1">
      <c r="A40" s="42" t="s">
        <v>118</v>
      </c>
      <c r="B40" s="43" t="s">
        <v>144</v>
      </c>
      <c r="C40" s="44" t="s">
        <v>109</v>
      </c>
      <c r="D40" s="44" t="s">
        <v>115</v>
      </c>
      <c r="E40" s="44" t="s">
        <v>27</v>
      </c>
      <c r="F40" s="45"/>
      <c r="G40" s="45"/>
      <c r="H40" s="47"/>
      <c r="I40" s="47">
        <f>I41</f>
        <v>0</v>
      </c>
      <c r="J40" s="47">
        <f>J41</f>
        <v>0</v>
      </c>
      <c r="K40" s="113" t="e">
        <f t="shared" si="0"/>
        <v>#DIV/0!</v>
      </c>
      <c r="L40" s="47"/>
    </row>
    <row r="41" spans="1:12" ht="18.75" customHeight="1" hidden="1">
      <c r="A41" s="42" t="s">
        <v>119</v>
      </c>
      <c r="B41" s="49" t="s">
        <v>137</v>
      </c>
      <c r="C41" s="44" t="s">
        <v>109</v>
      </c>
      <c r="D41" s="44" t="s">
        <v>115</v>
      </c>
      <c r="E41" s="44"/>
      <c r="F41" s="45"/>
      <c r="G41" s="45">
        <v>240</v>
      </c>
      <c r="H41" s="28"/>
      <c r="I41" s="28"/>
      <c r="J41" s="28"/>
      <c r="K41" s="113" t="e">
        <f t="shared" si="0"/>
        <v>#DIV/0!</v>
      </c>
      <c r="L41" s="28"/>
    </row>
    <row r="42" spans="1:12" ht="32.25" customHeight="1" hidden="1">
      <c r="A42" s="52" t="s">
        <v>150</v>
      </c>
      <c r="B42" s="53" t="s">
        <v>81</v>
      </c>
      <c r="C42" s="33"/>
      <c r="D42" s="33"/>
      <c r="E42" s="33"/>
      <c r="F42" s="32"/>
      <c r="G42" s="32"/>
      <c r="H42" s="54"/>
      <c r="I42" s="54" t="e">
        <f>I43+I91+I112+I118+I122+I152+I179+I203+I209</f>
        <v>#REF!</v>
      </c>
      <c r="J42" s="54" t="e">
        <f>J43+J91+J112+J118+J122+J152+J179+J203+J209</f>
        <v>#REF!</v>
      </c>
      <c r="K42" s="113" t="e">
        <f t="shared" si="0"/>
        <v>#REF!</v>
      </c>
      <c r="L42" s="28"/>
    </row>
    <row r="43" spans="1:12" ht="21" customHeight="1" hidden="1">
      <c r="A43" s="42" t="s">
        <v>7</v>
      </c>
      <c r="B43" s="43" t="s">
        <v>145</v>
      </c>
      <c r="C43" s="44" t="s">
        <v>146</v>
      </c>
      <c r="D43" s="45"/>
      <c r="E43" s="44"/>
      <c r="F43" s="45"/>
      <c r="G43" s="45"/>
      <c r="H43" s="46"/>
      <c r="I43" s="47" t="e">
        <f>I44+#REF!+I71</f>
        <v>#REF!</v>
      </c>
      <c r="J43" s="47" t="e">
        <f>J44+#REF!+J71</f>
        <v>#REF!</v>
      </c>
      <c r="K43" s="113" t="e">
        <f t="shared" si="0"/>
        <v>#REF!</v>
      </c>
      <c r="L43" s="46"/>
    </row>
    <row r="44" spans="1:12" ht="39" customHeight="1">
      <c r="A44" s="48" t="s">
        <v>189</v>
      </c>
      <c r="B44" s="43" t="s">
        <v>82</v>
      </c>
      <c r="C44" s="44" t="s">
        <v>32</v>
      </c>
      <c r="D44" s="44"/>
      <c r="E44" s="44" t="s">
        <v>31</v>
      </c>
      <c r="F44" s="45">
        <v>213</v>
      </c>
      <c r="G44" s="45"/>
      <c r="H44" s="46"/>
      <c r="I44" s="47">
        <v>36789.5</v>
      </c>
      <c r="J44" s="47">
        <v>36788.7</v>
      </c>
      <c r="K44" s="113">
        <f t="shared" si="0"/>
        <v>0.9999782546650539</v>
      </c>
      <c r="L44" s="46"/>
    </row>
    <row r="45" spans="1:12" ht="29.25" customHeight="1" hidden="1">
      <c r="A45" s="48" t="s">
        <v>190</v>
      </c>
      <c r="B45" s="43" t="s">
        <v>33</v>
      </c>
      <c r="C45" s="44" t="s">
        <v>32</v>
      </c>
      <c r="D45" s="44" t="s">
        <v>34</v>
      </c>
      <c r="E45" s="44" t="s">
        <v>35</v>
      </c>
      <c r="F45" s="45"/>
      <c r="G45" s="45"/>
      <c r="H45" s="47"/>
      <c r="I45" s="47">
        <f>I46</f>
        <v>1117.2</v>
      </c>
      <c r="J45" s="47">
        <f>J46</f>
        <v>1117.2</v>
      </c>
      <c r="K45" s="113">
        <f t="shared" si="0"/>
        <v>1</v>
      </c>
      <c r="L45" s="46"/>
    </row>
    <row r="46" spans="1:12" ht="48" customHeight="1" hidden="1">
      <c r="A46" s="48" t="s">
        <v>191</v>
      </c>
      <c r="B46" s="49" t="s">
        <v>153</v>
      </c>
      <c r="C46" s="44" t="s">
        <v>32</v>
      </c>
      <c r="D46" s="44" t="s">
        <v>34</v>
      </c>
      <c r="E46" s="44"/>
      <c r="F46" s="45"/>
      <c r="G46" s="45">
        <v>100</v>
      </c>
      <c r="H46" s="28"/>
      <c r="I46" s="28">
        <f>I47</f>
        <v>1117.2</v>
      </c>
      <c r="J46" s="28">
        <f>J47</f>
        <v>1117.2</v>
      </c>
      <c r="K46" s="113">
        <f t="shared" si="0"/>
        <v>1</v>
      </c>
      <c r="L46" s="28"/>
    </row>
    <row r="47" spans="1:12" ht="17.25" customHeight="1" hidden="1">
      <c r="A47" s="48" t="s">
        <v>226</v>
      </c>
      <c r="B47" s="49" t="s">
        <v>155</v>
      </c>
      <c r="C47" s="44" t="s">
        <v>32</v>
      </c>
      <c r="D47" s="44" t="s">
        <v>34</v>
      </c>
      <c r="E47" s="44" t="s">
        <v>35</v>
      </c>
      <c r="F47" s="45">
        <v>210</v>
      </c>
      <c r="G47" s="45">
        <v>120</v>
      </c>
      <c r="H47" s="28"/>
      <c r="I47" s="28">
        <v>1117.2</v>
      </c>
      <c r="J47" s="28">
        <v>1117.2</v>
      </c>
      <c r="K47" s="113">
        <f t="shared" si="0"/>
        <v>1</v>
      </c>
      <c r="L47" s="46"/>
    </row>
    <row r="48" spans="1:12" ht="29.25" customHeight="1" hidden="1">
      <c r="A48" s="48" t="s">
        <v>192</v>
      </c>
      <c r="B48" s="43" t="s">
        <v>36</v>
      </c>
      <c r="C48" s="44" t="s">
        <v>32</v>
      </c>
      <c r="D48" s="44" t="s">
        <v>37</v>
      </c>
      <c r="E48" s="44" t="s">
        <v>27</v>
      </c>
      <c r="F48" s="45"/>
      <c r="G48" s="45"/>
      <c r="H48" s="47"/>
      <c r="I48" s="47">
        <f>I49+I53+I57</f>
        <v>26232.1</v>
      </c>
      <c r="J48" s="47">
        <f>J49+J53+J57</f>
        <v>26232.1</v>
      </c>
      <c r="K48" s="113">
        <f t="shared" si="0"/>
        <v>1</v>
      </c>
      <c r="L48" s="47"/>
    </row>
    <row r="49" spans="1:12" ht="48" customHeight="1" hidden="1">
      <c r="A49" s="48" t="s">
        <v>193</v>
      </c>
      <c r="B49" s="49" t="s">
        <v>153</v>
      </c>
      <c r="C49" s="44" t="s">
        <v>32</v>
      </c>
      <c r="D49" s="44" t="s">
        <v>37</v>
      </c>
      <c r="E49" s="44"/>
      <c r="F49" s="45"/>
      <c r="G49" s="45">
        <v>100</v>
      </c>
      <c r="H49" s="28"/>
      <c r="I49" s="28">
        <f>I50</f>
        <v>23191.6</v>
      </c>
      <c r="J49" s="28">
        <f>J50</f>
        <v>23191.6</v>
      </c>
      <c r="K49" s="113">
        <f t="shared" si="0"/>
        <v>1</v>
      </c>
      <c r="L49" s="28"/>
    </row>
    <row r="50" spans="1:12" ht="18.75" customHeight="1" hidden="1">
      <c r="A50" s="42" t="s">
        <v>194</v>
      </c>
      <c r="B50" s="49" t="s">
        <v>155</v>
      </c>
      <c r="C50" s="44" t="s">
        <v>32</v>
      </c>
      <c r="D50" s="44" t="s">
        <v>37</v>
      </c>
      <c r="E50" s="44"/>
      <c r="F50" s="45"/>
      <c r="G50" s="45">
        <v>120</v>
      </c>
      <c r="H50" s="28"/>
      <c r="I50" s="28">
        <v>23191.6</v>
      </c>
      <c r="J50" s="28">
        <v>23191.6</v>
      </c>
      <c r="K50" s="113">
        <f t="shared" si="0"/>
        <v>1</v>
      </c>
      <c r="L50" s="28"/>
    </row>
    <row r="51" spans="1:12" ht="26.25" customHeight="1" hidden="1">
      <c r="A51" s="42"/>
      <c r="B51" s="49" t="s">
        <v>129</v>
      </c>
      <c r="C51" s="44" t="s">
        <v>32</v>
      </c>
      <c r="D51" s="44" t="s">
        <v>37</v>
      </c>
      <c r="E51" s="44" t="s">
        <v>27</v>
      </c>
      <c r="F51" s="45">
        <v>210</v>
      </c>
      <c r="G51" s="45">
        <v>121</v>
      </c>
      <c r="H51" s="28"/>
      <c r="I51" s="28"/>
      <c r="J51" s="28"/>
      <c r="K51" s="113" t="e">
        <f t="shared" si="0"/>
        <v>#DIV/0!</v>
      </c>
      <c r="L51" s="28"/>
    </row>
    <row r="52" spans="1:12" ht="16.5" customHeight="1" hidden="1">
      <c r="A52" s="42"/>
      <c r="B52" s="49" t="s">
        <v>130</v>
      </c>
      <c r="C52" s="44" t="s">
        <v>32</v>
      </c>
      <c r="D52" s="44" t="s">
        <v>37</v>
      </c>
      <c r="E52" s="44" t="s">
        <v>27</v>
      </c>
      <c r="F52" s="45">
        <v>210</v>
      </c>
      <c r="G52" s="45">
        <v>122</v>
      </c>
      <c r="H52" s="28"/>
      <c r="I52" s="28"/>
      <c r="J52" s="28"/>
      <c r="K52" s="113" t="e">
        <f t="shared" si="0"/>
        <v>#DIV/0!</v>
      </c>
      <c r="L52" s="28"/>
    </row>
    <row r="53" spans="1:12" ht="17.25" customHeight="1" hidden="1">
      <c r="A53" s="42" t="s">
        <v>258</v>
      </c>
      <c r="B53" s="49" t="s">
        <v>148</v>
      </c>
      <c r="C53" s="44" t="s">
        <v>32</v>
      </c>
      <c r="D53" s="44" t="s">
        <v>37</v>
      </c>
      <c r="E53" s="44"/>
      <c r="F53" s="45"/>
      <c r="G53" s="45">
        <v>200</v>
      </c>
      <c r="H53" s="28"/>
      <c r="I53" s="28">
        <f>I54</f>
        <v>3028.5</v>
      </c>
      <c r="J53" s="28">
        <f>J54</f>
        <v>3028.5</v>
      </c>
      <c r="K53" s="113">
        <f t="shared" si="0"/>
        <v>1</v>
      </c>
      <c r="L53" s="28"/>
    </row>
    <row r="54" spans="1:12" ht="27" customHeight="1" hidden="1">
      <c r="A54" s="42" t="s">
        <v>259</v>
      </c>
      <c r="B54" s="49" t="s">
        <v>149</v>
      </c>
      <c r="C54" s="44" t="s">
        <v>32</v>
      </c>
      <c r="D54" s="44" t="s">
        <v>37</v>
      </c>
      <c r="E54" s="44"/>
      <c r="F54" s="45"/>
      <c r="G54" s="45">
        <v>240</v>
      </c>
      <c r="H54" s="28"/>
      <c r="I54" s="28">
        <v>3028.5</v>
      </c>
      <c r="J54" s="28">
        <v>3028.5</v>
      </c>
      <c r="K54" s="113">
        <f t="shared" si="0"/>
        <v>1</v>
      </c>
      <c r="L54" s="28"/>
    </row>
    <row r="55" spans="1:12" ht="21" customHeight="1" hidden="1">
      <c r="A55" s="42"/>
      <c r="B55" s="49" t="s">
        <v>108</v>
      </c>
      <c r="C55" s="44" t="s">
        <v>32</v>
      </c>
      <c r="D55" s="44" t="s">
        <v>37</v>
      </c>
      <c r="E55" s="44" t="s">
        <v>27</v>
      </c>
      <c r="F55" s="45">
        <v>210</v>
      </c>
      <c r="G55" s="45">
        <v>242</v>
      </c>
      <c r="H55" s="28"/>
      <c r="I55" s="28"/>
      <c r="J55" s="28"/>
      <c r="K55" s="113" t="e">
        <f t="shared" si="0"/>
        <v>#DIV/0!</v>
      </c>
      <c r="L55" s="28"/>
    </row>
    <row r="56" spans="1:12" ht="16.5" customHeight="1" hidden="1">
      <c r="A56" s="42"/>
      <c r="B56" s="49" t="s">
        <v>131</v>
      </c>
      <c r="C56" s="44" t="s">
        <v>32</v>
      </c>
      <c r="D56" s="44" t="s">
        <v>37</v>
      </c>
      <c r="E56" s="44" t="s">
        <v>27</v>
      </c>
      <c r="F56" s="45">
        <v>210</v>
      </c>
      <c r="G56" s="45">
        <v>244</v>
      </c>
      <c r="H56" s="28"/>
      <c r="I56" s="28"/>
      <c r="J56" s="28"/>
      <c r="K56" s="113" t="e">
        <f t="shared" si="0"/>
        <v>#DIV/0!</v>
      </c>
      <c r="L56" s="28"/>
    </row>
    <row r="57" spans="1:12" ht="20.25" customHeight="1" hidden="1">
      <c r="A57" s="42" t="s">
        <v>260</v>
      </c>
      <c r="B57" s="49" t="s">
        <v>165</v>
      </c>
      <c r="C57" s="44" t="s">
        <v>32</v>
      </c>
      <c r="D57" s="44" t="s">
        <v>37</v>
      </c>
      <c r="E57" s="44" t="s">
        <v>27</v>
      </c>
      <c r="F57" s="45">
        <v>210</v>
      </c>
      <c r="G57" s="45">
        <v>800</v>
      </c>
      <c r="H57" s="28"/>
      <c r="I57" s="28">
        <f>I58</f>
        <v>12</v>
      </c>
      <c r="J57" s="28">
        <f>J58</f>
        <v>12</v>
      </c>
      <c r="K57" s="113">
        <f t="shared" si="0"/>
        <v>1</v>
      </c>
      <c r="L57" s="28"/>
    </row>
    <row r="58" spans="1:12" ht="20.25" customHeight="1" hidden="1">
      <c r="A58" s="42" t="s">
        <v>261</v>
      </c>
      <c r="B58" s="49" t="s">
        <v>139</v>
      </c>
      <c r="C58" s="44" t="s">
        <v>32</v>
      </c>
      <c r="D58" s="44" t="s">
        <v>37</v>
      </c>
      <c r="E58" s="44" t="s">
        <v>27</v>
      </c>
      <c r="F58" s="45">
        <v>210</v>
      </c>
      <c r="G58" s="45">
        <v>850</v>
      </c>
      <c r="H58" s="28"/>
      <c r="I58" s="28">
        <v>12</v>
      </c>
      <c r="J58" s="28">
        <v>12</v>
      </c>
      <c r="K58" s="113">
        <f t="shared" si="0"/>
        <v>1</v>
      </c>
      <c r="L58" s="28"/>
    </row>
    <row r="59" spans="1:12" ht="50.25" customHeight="1" hidden="1">
      <c r="A59" s="48" t="s">
        <v>195</v>
      </c>
      <c r="B59" s="43" t="s">
        <v>41</v>
      </c>
      <c r="C59" s="44" t="s">
        <v>32</v>
      </c>
      <c r="D59" s="44" t="s">
        <v>254</v>
      </c>
      <c r="E59" s="45"/>
      <c r="F59" s="45"/>
      <c r="G59" s="45"/>
      <c r="H59" s="28"/>
      <c r="I59" s="28">
        <f>I60</f>
        <v>5.6</v>
      </c>
      <c r="J59" s="28">
        <f>J60</f>
        <v>5.6</v>
      </c>
      <c r="K59" s="113">
        <f t="shared" si="0"/>
        <v>1</v>
      </c>
      <c r="L59" s="28"/>
    </row>
    <row r="60" spans="1:12" ht="17.25" customHeight="1" hidden="1">
      <c r="A60" s="42" t="s">
        <v>262</v>
      </c>
      <c r="B60" s="49" t="s">
        <v>148</v>
      </c>
      <c r="C60" s="44" t="s">
        <v>32</v>
      </c>
      <c r="D60" s="44" t="s">
        <v>254</v>
      </c>
      <c r="E60" s="44"/>
      <c r="F60" s="45"/>
      <c r="G60" s="45">
        <v>200</v>
      </c>
      <c r="H60" s="28"/>
      <c r="I60" s="28">
        <f>I61</f>
        <v>5.6</v>
      </c>
      <c r="J60" s="28">
        <f>J61</f>
        <v>5.6</v>
      </c>
      <c r="K60" s="113">
        <f t="shared" si="0"/>
        <v>1</v>
      </c>
      <c r="L60" s="28"/>
    </row>
    <row r="61" spans="1:12" ht="28.5" customHeight="1" hidden="1">
      <c r="A61" s="42" t="s">
        <v>196</v>
      </c>
      <c r="B61" s="49" t="s">
        <v>149</v>
      </c>
      <c r="C61" s="44" t="s">
        <v>32</v>
      </c>
      <c r="D61" s="44" t="s">
        <v>254</v>
      </c>
      <c r="E61" s="44"/>
      <c r="F61" s="45"/>
      <c r="G61" s="45">
        <v>240</v>
      </c>
      <c r="H61" s="28"/>
      <c r="I61" s="28">
        <v>5.6</v>
      </c>
      <c r="J61" s="28">
        <v>5.6</v>
      </c>
      <c r="K61" s="113">
        <f t="shared" si="0"/>
        <v>1</v>
      </c>
      <c r="L61" s="28"/>
    </row>
    <row r="62" spans="1:12" ht="18.75" customHeight="1" hidden="1">
      <c r="A62" s="50"/>
      <c r="B62" s="55"/>
      <c r="C62" s="44"/>
      <c r="D62" s="44"/>
      <c r="E62" s="44"/>
      <c r="F62" s="45"/>
      <c r="G62" s="45"/>
      <c r="H62" s="28"/>
      <c r="I62" s="28"/>
      <c r="J62" s="28"/>
      <c r="K62" s="113" t="e">
        <f t="shared" si="0"/>
        <v>#DIV/0!</v>
      </c>
      <c r="L62" s="28"/>
    </row>
    <row r="63" spans="1:12" ht="28.5" customHeight="1" hidden="1">
      <c r="A63" s="50"/>
      <c r="B63" s="43"/>
      <c r="C63" s="56"/>
      <c r="D63" s="56"/>
      <c r="E63" s="57"/>
      <c r="F63" s="57"/>
      <c r="G63" s="57"/>
      <c r="H63" s="28"/>
      <c r="I63" s="28"/>
      <c r="J63" s="28"/>
      <c r="K63" s="113" t="e">
        <f t="shared" si="0"/>
        <v>#DIV/0!</v>
      </c>
      <c r="L63" s="28"/>
    </row>
    <row r="64" spans="1:12" ht="15" customHeight="1" hidden="1">
      <c r="A64" s="42"/>
      <c r="B64" s="58"/>
      <c r="C64" s="56"/>
      <c r="D64" s="56"/>
      <c r="E64" s="59"/>
      <c r="F64" s="59"/>
      <c r="G64" s="60"/>
      <c r="H64" s="28"/>
      <c r="I64" s="28"/>
      <c r="J64" s="28"/>
      <c r="K64" s="113" t="e">
        <f t="shared" si="0"/>
        <v>#DIV/0!</v>
      </c>
      <c r="L64" s="28"/>
    </row>
    <row r="65" spans="1:12" ht="0.75" customHeight="1" hidden="1">
      <c r="A65" s="42"/>
      <c r="B65" s="43"/>
      <c r="C65" s="44"/>
      <c r="D65" s="44" t="s">
        <v>43</v>
      </c>
      <c r="E65" s="44"/>
      <c r="F65" s="45"/>
      <c r="G65" s="45"/>
      <c r="H65" s="28"/>
      <c r="I65" s="28"/>
      <c r="J65" s="28"/>
      <c r="K65" s="113" t="e">
        <f t="shared" si="0"/>
        <v>#DIV/0!</v>
      </c>
      <c r="L65" s="28"/>
    </row>
    <row r="66" spans="1:12" ht="18" customHeight="1" hidden="1">
      <c r="A66" s="48" t="s">
        <v>265</v>
      </c>
      <c r="B66" s="55" t="s">
        <v>44</v>
      </c>
      <c r="C66" s="44" t="s">
        <v>83</v>
      </c>
      <c r="D66" s="44" t="s">
        <v>43</v>
      </c>
      <c r="E66" s="44" t="s">
        <v>42</v>
      </c>
      <c r="F66" s="45">
        <v>290</v>
      </c>
      <c r="G66" s="45"/>
      <c r="H66" s="47"/>
      <c r="I66" s="47">
        <f>I67</f>
        <v>54.1</v>
      </c>
      <c r="J66" s="47">
        <f>J67</f>
        <v>54.1</v>
      </c>
      <c r="K66" s="113">
        <f t="shared" si="0"/>
        <v>1</v>
      </c>
      <c r="L66" s="47"/>
    </row>
    <row r="67" spans="1:12" ht="20.25" customHeight="1" hidden="1">
      <c r="A67" s="42" t="s">
        <v>266</v>
      </c>
      <c r="B67" s="49" t="s">
        <v>165</v>
      </c>
      <c r="C67" s="44" t="s">
        <v>83</v>
      </c>
      <c r="D67" s="44" t="s">
        <v>43</v>
      </c>
      <c r="E67" s="44" t="s">
        <v>27</v>
      </c>
      <c r="F67" s="45">
        <v>210</v>
      </c>
      <c r="G67" s="45">
        <v>800</v>
      </c>
      <c r="H67" s="28"/>
      <c r="I67" s="28">
        <f>I68</f>
        <v>54.1</v>
      </c>
      <c r="J67" s="28">
        <f>J68</f>
        <v>54.1</v>
      </c>
      <c r="K67" s="113">
        <f t="shared" si="0"/>
        <v>1</v>
      </c>
      <c r="L67" s="28"/>
    </row>
    <row r="68" spans="1:12" ht="15" customHeight="1" hidden="1">
      <c r="A68" s="48" t="s">
        <v>267</v>
      </c>
      <c r="B68" s="55" t="s">
        <v>100</v>
      </c>
      <c r="C68" s="44" t="s">
        <v>83</v>
      </c>
      <c r="D68" s="44" t="s">
        <v>43</v>
      </c>
      <c r="E68" s="44"/>
      <c r="F68" s="45"/>
      <c r="G68" s="44" t="s">
        <v>101</v>
      </c>
      <c r="H68" s="28"/>
      <c r="I68" s="28">
        <v>54.1</v>
      </c>
      <c r="J68" s="28">
        <v>54.1</v>
      </c>
      <c r="K68" s="113">
        <f t="shared" si="0"/>
        <v>1</v>
      </c>
      <c r="L68" s="28"/>
    </row>
    <row r="69" spans="1:12" ht="18" customHeight="1" hidden="1">
      <c r="A69" s="48" t="s">
        <v>263</v>
      </c>
      <c r="B69" s="43" t="s">
        <v>300</v>
      </c>
      <c r="C69" s="44" t="s">
        <v>301</v>
      </c>
      <c r="D69" s="44"/>
      <c r="E69" s="44"/>
      <c r="F69" s="45"/>
      <c r="G69" s="44"/>
      <c r="H69" s="46"/>
      <c r="I69" s="47">
        <v>911.8</v>
      </c>
      <c r="J69" s="47">
        <v>911.8</v>
      </c>
      <c r="K69" s="113">
        <f>J69/I69</f>
        <v>1</v>
      </c>
      <c r="L69" s="46"/>
    </row>
    <row r="70" spans="1:12" ht="33" customHeight="1">
      <c r="A70" s="48" t="s">
        <v>263</v>
      </c>
      <c r="B70" s="43" t="s">
        <v>325</v>
      </c>
      <c r="C70" s="44" t="s">
        <v>301</v>
      </c>
      <c r="D70" s="44"/>
      <c r="E70" s="44"/>
      <c r="F70" s="45"/>
      <c r="G70" s="44"/>
      <c r="H70" s="46"/>
      <c r="I70" s="47">
        <v>1109.8</v>
      </c>
      <c r="J70" s="47">
        <v>1109.7</v>
      </c>
      <c r="K70" s="113">
        <f>J70/I70</f>
        <v>0.9999098936745361</v>
      </c>
      <c r="L70" s="46"/>
    </row>
    <row r="71" spans="1:12" ht="18" customHeight="1">
      <c r="A71" s="48" t="s">
        <v>268</v>
      </c>
      <c r="B71" s="43" t="s">
        <v>45</v>
      </c>
      <c r="C71" s="44" t="s">
        <v>80</v>
      </c>
      <c r="D71" s="44"/>
      <c r="E71" s="44"/>
      <c r="F71" s="45"/>
      <c r="G71" s="44"/>
      <c r="H71" s="46"/>
      <c r="I71" s="47">
        <v>150</v>
      </c>
      <c r="J71" s="47">
        <v>150</v>
      </c>
      <c r="K71" s="113">
        <f t="shared" si="0"/>
        <v>1</v>
      </c>
      <c r="L71" s="46"/>
    </row>
    <row r="72" spans="1:12" ht="27.75" customHeight="1" hidden="1">
      <c r="A72" s="48" t="s">
        <v>264</v>
      </c>
      <c r="B72" s="55" t="s">
        <v>103</v>
      </c>
      <c r="C72" s="44" t="s">
        <v>80</v>
      </c>
      <c r="D72" s="44" t="s">
        <v>93</v>
      </c>
      <c r="E72" s="45"/>
      <c r="F72" s="45"/>
      <c r="G72" s="45"/>
      <c r="H72" s="47"/>
      <c r="I72" s="47">
        <f>I73</f>
        <v>100</v>
      </c>
      <c r="J72" s="47">
        <f>J73</f>
        <v>100</v>
      </c>
      <c r="K72" s="113">
        <f t="shared" si="0"/>
        <v>1</v>
      </c>
      <c r="L72" s="47"/>
    </row>
    <row r="73" spans="1:12" ht="17.25" customHeight="1" hidden="1">
      <c r="A73" s="42" t="s">
        <v>269</v>
      </c>
      <c r="B73" s="49" t="s">
        <v>148</v>
      </c>
      <c r="C73" s="44" t="s">
        <v>80</v>
      </c>
      <c r="D73" s="44" t="s">
        <v>93</v>
      </c>
      <c r="E73" s="44"/>
      <c r="F73" s="45"/>
      <c r="G73" s="45">
        <v>200</v>
      </c>
      <c r="H73" s="28"/>
      <c r="I73" s="28">
        <f>I74</f>
        <v>100</v>
      </c>
      <c r="J73" s="28">
        <f>J74</f>
        <v>100</v>
      </c>
      <c r="K73" s="113">
        <f t="shared" si="0"/>
        <v>1</v>
      </c>
      <c r="L73" s="28"/>
    </row>
    <row r="74" spans="1:12" ht="27.75" customHeight="1" hidden="1">
      <c r="A74" s="48" t="s">
        <v>270</v>
      </c>
      <c r="B74" s="49" t="s">
        <v>149</v>
      </c>
      <c r="C74" s="44" t="s">
        <v>80</v>
      </c>
      <c r="D74" s="44" t="s">
        <v>93</v>
      </c>
      <c r="E74" s="44">
        <v>197</v>
      </c>
      <c r="F74" s="44">
        <v>242</v>
      </c>
      <c r="G74" s="44" t="s">
        <v>140</v>
      </c>
      <c r="H74" s="28"/>
      <c r="I74" s="28">
        <v>100</v>
      </c>
      <c r="J74" s="28">
        <v>100</v>
      </c>
      <c r="K74" s="113">
        <f t="shared" si="0"/>
        <v>1</v>
      </c>
      <c r="L74" s="28"/>
    </row>
    <row r="75" spans="1:12" ht="18" customHeight="1" hidden="1">
      <c r="A75" s="48"/>
      <c r="B75" s="55" t="s">
        <v>98</v>
      </c>
      <c r="C75" s="44" t="s">
        <v>80</v>
      </c>
      <c r="D75" s="44" t="s">
        <v>75</v>
      </c>
      <c r="E75" s="45"/>
      <c r="F75" s="45"/>
      <c r="G75" s="45"/>
      <c r="H75" s="47"/>
      <c r="I75" s="47">
        <f>I77</f>
        <v>0</v>
      </c>
      <c r="J75" s="47">
        <f>J77</f>
        <v>0</v>
      </c>
      <c r="K75" s="113" t="e">
        <f t="shared" si="0"/>
        <v>#DIV/0!</v>
      </c>
      <c r="L75" s="47"/>
    </row>
    <row r="76" spans="1:12" ht="34.5" customHeight="1" hidden="1">
      <c r="A76" s="48"/>
      <c r="B76" s="43"/>
      <c r="C76" s="44"/>
      <c r="D76" s="44"/>
      <c r="E76" s="45"/>
      <c r="F76" s="45"/>
      <c r="G76" s="45"/>
      <c r="H76" s="28"/>
      <c r="I76" s="28"/>
      <c r="J76" s="28"/>
      <c r="K76" s="113" t="e">
        <f t="shared" si="0"/>
        <v>#DIV/0!</v>
      </c>
      <c r="L76" s="28"/>
    </row>
    <row r="77" spans="1:12" ht="15" customHeight="1" hidden="1">
      <c r="A77" s="48"/>
      <c r="B77" s="49" t="s">
        <v>137</v>
      </c>
      <c r="C77" s="44" t="s">
        <v>80</v>
      </c>
      <c r="D77" s="44" t="s">
        <v>75</v>
      </c>
      <c r="E77" s="44">
        <v>197</v>
      </c>
      <c r="F77" s="44">
        <v>242</v>
      </c>
      <c r="G77" s="44" t="s">
        <v>140</v>
      </c>
      <c r="H77" s="28"/>
      <c r="I77" s="28"/>
      <c r="J77" s="28"/>
      <c r="K77" s="113" t="e">
        <f t="shared" si="0"/>
        <v>#DIV/0!</v>
      </c>
      <c r="L77" s="28"/>
    </row>
    <row r="78" spans="1:12" ht="15" customHeight="1" hidden="1">
      <c r="A78" s="61"/>
      <c r="B78" s="49" t="s">
        <v>74</v>
      </c>
      <c r="C78" s="44" t="s">
        <v>46</v>
      </c>
      <c r="D78" s="44" t="s">
        <v>75</v>
      </c>
      <c r="E78" s="44"/>
      <c r="F78" s="44"/>
      <c r="G78" s="44"/>
      <c r="H78" s="28"/>
      <c r="I78" s="28">
        <f>I79</f>
        <v>0</v>
      </c>
      <c r="J78" s="28">
        <f>J79</f>
        <v>0</v>
      </c>
      <c r="K78" s="113" t="e">
        <f t="shared" si="0"/>
        <v>#DIV/0!</v>
      </c>
      <c r="L78" s="28"/>
    </row>
    <row r="79" spans="1:12" ht="15" customHeight="1" hidden="1">
      <c r="A79" s="48"/>
      <c r="B79" s="49" t="s">
        <v>17</v>
      </c>
      <c r="C79" s="44" t="s">
        <v>46</v>
      </c>
      <c r="D79" s="44" t="s">
        <v>75</v>
      </c>
      <c r="E79" s="44"/>
      <c r="F79" s="44"/>
      <c r="G79" s="44" t="s">
        <v>47</v>
      </c>
      <c r="H79" s="28"/>
      <c r="I79" s="28"/>
      <c r="J79" s="28"/>
      <c r="K79" s="113" t="e">
        <f t="shared" si="0"/>
        <v>#DIV/0!</v>
      </c>
      <c r="L79" s="28"/>
    </row>
    <row r="80" ht="12.75" hidden="1">
      <c r="K80" s="113" t="e">
        <f t="shared" si="0"/>
        <v>#DIV/0!</v>
      </c>
    </row>
    <row r="81" ht="12.75" hidden="1">
      <c r="K81" s="113" t="e">
        <f t="shared" si="0"/>
        <v>#DIV/0!</v>
      </c>
    </row>
    <row r="82" spans="1:12" ht="41.25" customHeight="1" hidden="1">
      <c r="A82" s="61"/>
      <c r="B82" s="65" t="s">
        <v>48</v>
      </c>
      <c r="C82" s="44" t="s">
        <v>46</v>
      </c>
      <c r="D82" s="44" t="s">
        <v>49</v>
      </c>
      <c r="E82" s="44">
        <v>197</v>
      </c>
      <c r="F82" s="44">
        <v>242</v>
      </c>
      <c r="G82" s="44" t="s">
        <v>47</v>
      </c>
      <c r="H82" s="28"/>
      <c r="I82" s="28"/>
      <c r="J82" s="28"/>
      <c r="K82" s="113" t="e">
        <f aca="true" t="shared" si="1" ref="K82:K119">J82/I82</f>
        <v>#DIV/0!</v>
      </c>
      <c r="L82" s="28"/>
    </row>
    <row r="83" spans="1:12" ht="41.25" customHeight="1" hidden="1">
      <c r="A83" s="61"/>
      <c r="B83" s="53"/>
      <c r="C83" s="44"/>
      <c r="D83" s="44"/>
      <c r="E83" s="44"/>
      <c r="F83" s="44"/>
      <c r="G83" s="44"/>
      <c r="H83" s="28"/>
      <c r="I83" s="28"/>
      <c r="J83" s="28"/>
      <c r="K83" s="113" t="e">
        <f t="shared" si="1"/>
        <v>#DIV/0!</v>
      </c>
      <c r="L83" s="28"/>
    </row>
    <row r="84" spans="1:12" ht="26.25" customHeight="1" hidden="1">
      <c r="A84" s="66"/>
      <c r="B84" s="43" t="s">
        <v>51</v>
      </c>
      <c r="C84" s="44" t="s">
        <v>52</v>
      </c>
      <c r="D84" s="45"/>
      <c r="E84" s="45"/>
      <c r="F84" s="45"/>
      <c r="G84" s="45"/>
      <c r="H84" s="46"/>
      <c r="I84" s="47">
        <f>I91+I102</f>
        <v>50</v>
      </c>
      <c r="J84" s="47">
        <f>J91+J102</f>
        <v>50</v>
      </c>
      <c r="K84" s="113">
        <f t="shared" si="1"/>
        <v>1</v>
      </c>
      <c r="L84" s="90"/>
    </row>
    <row r="85" spans="1:12" ht="39.75" customHeight="1" hidden="1">
      <c r="A85" s="48" t="s">
        <v>271</v>
      </c>
      <c r="B85" s="67" t="s">
        <v>99</v>
      </c>
      <c r="C85" s="44" t="s">
        <v>80</v>
      </c>
      <c r="D85" s="44" t="s">
        <v>96</v>
      </c>
      <c r="E85" s="44"/>
      <c r="F85" s="44"/>
      <c r="G85" s="44"/>
      <c r="H85" s="47"/>
      <c r="I85" s="47">
        <f>I86</f>
        <v>72</v>
      </c>
      <c r="J85" s="47">
        <f>J86</f>
        <v>72</v>
      </c>
      <c r="K85" s="113">
        <f t="shared" si="1"/>
        <v>1</v>
      </c>
      <c r="L85" s="47"/>
    </row>
    <row r="86" spans="1:12" ht="20.25" customHeight="1" hidden="1">
      <c r="A86" s="42" t="s">
        <v>272</v>
      </c>
      <c r="B86" s="49" t="s">
        <v>165</v>
      </c>
      <c r="C86" s="44" t="s">
        <v>80</v>
      </c>
      <c r="D86" s="44" t="s">
        <v>96</v>
      </c>
      <c r="E86" s="44" t="s">
        <v>27</v>
      </c>
      <c r="F86" s="45">
        <v>210</v>
      </c>
      <c r="G86" s="45">
        <v>800</v>
      </c>
      <c r="H86" s="28"/>
      <c r="I86" s="28">
        <f>I87</f>
        <v>72</v>
      </c>
      <c r="J86" s="28">
        <f>J87</f>
        <v>72</v>
      </c>
      <c r="K86" s="113">
        <f t="shared" si="1"/>
        <v>1</v>
      </c>
      <c r="L86" s="28"/>
    </row>
    <row r="87" spans="1:12" ht="14.25" customHeight="1" hidden="1">
      <c r="A87" s="48" t="s">
        <v>273</v>
      </c>
      <c r="B87" s="49" t="s">
        <v>139</v>
      </c>
      <c r="C87" s="44" t="s">
        <v>80</v>
      </c>
      <c r="D87" s="44" t="s">
        <v>96</v>
      </c>
      <c r="E87" s="44">
        <v>197</v>
      </c>
      <c r="F87" s="44">
        <v>240</v>
      </c>
      <c r="G87" s="44" t="s">
        <v>141</v>
      </c>
      <c r="H87" s="28"/>
      <c r="I87" s="28">
        <f>18*4</f>
        <v>72</v>
      </c>
      <c r="J87" s="28">
        <f>18*4</f>
        <v>72</v>
      </c>
      <c r="K87" s="113">
        <f t="shared" si="1"/>
        <v>1</v>
      </c>
      <c r="L87" s="28"/>
    </row>
    <row r="88" spans="1:12" ht="44.25" customHeight="1" hidden="1">
      <c r="A88" s="48" t="s">
        <v>274</v>
      </c>
      <c r="B88" s="67" t="s">
        <v>106</v>
      </c>
      <c r="C88" s="44" t="s">
        <v>80</v>
      </c>
      <c r="D88" s="44" t="s">
        <v>107</v>
      </c>
      <c r="E88" s="44"/>
      <c r="F88" s="44"/>
      <c r="G88" s="44"/>
      <c r="H88" s="47"/>
      <c r="I88" s="47">
        <f>I89</f>
        <v>25</v>
      </c>
      <c r="J88" s="47">
        <f>J89</f>
        <v>25</v>
      </c>
      <c r="K88" s="113">
        <f t="shared" si="1"/>
        <v>1</v>
      </c>
      <c r="L88" s="47"/>
    </row>
    <row r="89" spans="1:12" ht="17.25" customHeight="1" hidden="1">
      <c r="A89" s="42" t="s">
        <v>275</v>
      </c>
      <c r="B89" s="49" t="s">
        <v>148</v>
      </c>
      <c r="C89" s="44" t="s">
        <v>80</v>
      </c>
      <c r="D89" s="44" t="s">
        <v>107</v>
      </c>
      <c r="E89" s="44"/>
      <c r="F89" s="45"/>
      <c r="G89" s="45">
        <v>200</v>
      </c>
      <c r="H89" s="28"/>
      <c r="I89" s="28">
        <f>I90</f>
        <v>25</v>
      </c>
      <c r="J89" s="28">
        <f>J90</f>
        <v>25</v>
      </c>
      <c r="K89" s="113">
        <f t="shared" si="1"/>
        <v>1</v>
      </c>
      <c r="L89" s="28"/>
    </row>
    <row r="90" spans="1:12" ht="27.75" customHeight="1" hidden="1">
      <c r="A90" s="48" t="s">
        <v>276</v>
      </c>
      <c r="B90" s="49" t="s">
        <v>149</v>
      </c>
      <c r="C90" s="44" t="s">
        <v>80</v>
      </c>
      <c r="D90" s="44" t="s">
        <v>107</v>
      </c>
      <c r="E90" s="44">
        <v>197</v>
      </c>
      <c r="F90" s="44">
        <v>240</v>
      </c>
      <c r="G90" s="44" t="s">
        <v>140</v>
      </c>
      <c r="H90" s="28"/>
      <c r="I90" s="28">
        <v>25</v>
      </c>
      <c r="J90" s="28">
        <v>25</v>
      </c>
      <c r="K90" s="113">
        <f t="shared" si="1"/>
        <v>1</v>
      </c>
      <c r="L90" s="28"/>
    </row>
    <row r="91" spans="1:14" s="5" customFormat="1" ht="21" customHeight="1">
      <c r="A91" s="37" t="s">
        <v>50</v>
      </c>
      <c r="B91" s="38" t="s">
        <v>166</v>
      </c>
      <c r="C91" s="39" t="s">
        <v>52</v>
      </c>
      <c r="D91" s="18"/>
      <c r="E91" s="39"/>
      <c r="F91" s="18"/>
      <c r="G91" s="18"/>
      <c r="H91" s="40"/>
      <c r="I91" s="41">
        <f>I92</f>
        <v>50</v>
      </c>
      <c r="J91" s="41">
        <f>J92</f>
        <v>50</v>
      </c>
      <c r="K91" s="112">
        <f t="shared" si="1"/>
        <v>1</v>
      </c>
      <c r="L91" s="40"/>
      <c r="M91" s="63"/>
      <c r="N91" s="64"/>
    </row>
    <row r="92" spans="1:12" ht="38.25" customHeight="1">
      <c r="A92" s="50" t="s">
        <v>197</v>
      </c>
      <c r="B92" s="43" t="s">
        <v>299</v>
      </c>
      <c r="C92" s="44" t="s">
        <v>53</v>
      </c>
      <c r="D92" s="45"/>
      <c r="E92" s="45"/>
      <c r="F92" s="45"/>
      <c r="G92" s="45"/>
      <c r="H92" s="28"/>
      <c r="I92" s="28">
        <v>50</v>
      </c>
      <c r="J92" s="28">
        <v>50</v>
      </c>
      <c r="K92" s="113">
        <f t="shared" si="1"/>
        <v>1</v>
      </c>
      <c r="L92" s="28"/>
    </row>
    <row r="93" spans="1:12" ht="76.5" customHeight="1" hidden="1">
      <c r="A93" s="48" t="s">
        <v>198</v>
      </c>
      <c r="B93" s="68" t="s">
        <v>138</v>
      </c>
      <c r="C93" s="44" t="s">
        <v>53</v>
      </c>
      <c r="D93" s="45">
        <v>2190100</v>
      </c>
      <c r="E93" s="45"/>
      <c r="F93" s="45"/>
      <c r="G93" s="45"/>
      <c r="H93" s="47"/>
      <c r="I93" s="47">
        <f>I94</f>
        <v>100</v>
      </c>
      <c r="J93" s="47">
        <f>J94</f>
        <v>100</v>
      </c>
      <c r="K93" s="113">
        <f t="shared" si="1"/>
        <v>1</v>
      </c>
      <c r="L93" s="47"/>
    </row>
    <row r="94" spans="1:12" ht="17.25" customHeight="1" hidden="1">
      <c r="A94" s="42" t="s">
        <v>199</v>
      </c>
      <c r="B94" s="49" t="s">
        <v>148</v>
      </c>
      <c r="C94" s="44" t="s">
        <v>53</v>
      </c>
      <c r="D94" s="44" t="s">
        <v>167</v>
      </c>
      <c r="E94" s="44"/>
      <c r="F94" s="45"/>
      <c r="G94" s="45">
        <v>200</v>
      </c>
      <c r="H94" s="28"/>
      <c r="I94" s="28">
        <f>I95</f>
        <v>100</v>
      </c>
      <c r="J94" s="28">
        <f>J95</f>
        <v>100</v>
      </c>
      <c r="K94" s="113">
        <f t="shared" si="1"/>
        <v>1</v>
      </c>
      <c r="L94" s="28"/>
    </row>
    <row r="95" spans="1:12" ht="29.25" customHeight="1" hidden="1">
      <c r="A95" s="48" t="s">
        <v>200</v>
      </c>
      <c r="B95" s="49" t="s">
        <v>149</v>
      </c>
      <c r="C95" s="44" t="s">
        <v>53</v>
      </c>
      <c r="D95" s="45">
        <v>2190100</v>
      </c>
      <c r="E95" s="45"/>
      <c r="F95" s="45"/>
      <c r="G95" s="45">
        <v>240</v>
      </c>
      <c r="H95" s="28"/>
      <c r="I95" s="28">
        <v>100</v>
      </c>
      <c r="J95" s="28">
        <v>100</v>
      </c>
      <c r="K95" s="113">
        <f t="shared" si="1"/>
        <v>1</v>
      </c>
      <c r="L95" s="28"/>
    </row>
    <row r="96" spans="1:12" ht="153" customHeight="1" hidden="1">
      <c r="A96" s="48"/>
      <c r="B96" s="43" t="s">
        <v>54</v>
      </c>
      <c r="C96" s="44" t="s">
        <v>53</v>
      </c>
      <c r="D96" s="45">
        <v>2190100</v>
      </c>
      <c r="E96" s="45"/>
      <c r="F96" s="45"/>
      <c r="G96" s="45">
        <v>500</v>
      </c>
      <c r="H96" s="28"/>
      <c r="I96" s="28"/>
      <c r="J96" s="28"/>
      <c r="K96" s="113" t="e">
        <f t="shared" si="1"/>
        <v>#DIV/0!</v>
      </c>
      <c r="L96" s="28"/>
    </row>
    <row r="97" spans="1:12" ht="16.5" customHeight="1" hidden="1">
      <c r="A97" s="48"/>
      <c r="B97" s="43" t="s">
        <v>38</v>
      </c>
      <c r="C97" s="44" t="s">
        <v>53</v>
      </c>
      <c r="D97" s="45">
        <v>2190100</v>
      </c>
      <c r="E97" s="45"/>
      <c r="F97" s="45"/>
      <c r="G97" s="45">
        <v>500</v>
      </c>
      <c r="H97" s="28"/>
      <c r="I97" s="28"/>
      <c r="J97" s="28"/>
      <c r="K97" s="113" t="e">
        <f t="shared" si="1"/>
        <v>#DIV/0!</v>
      </c>
      <c r="L97" s="28"/>
    </row>
    <row r="98" spans="1:12" ht="0.75" customHeight="1" hidden="1">
      <c r="A98" s="48"/>
      <c r="B98" s="43" t="s">
        <v>39</v>
      </c>
      <c r="C98" s="44" t="s">
        <v>53</v>
      </c>
      <c r="D98" s="45">
        <v>2190100</v>
      </c>
      <c r="E98" s="45"/>
      <c r="F98" s="45"/>
      <c r="G98" s="45">
        <v>500</v>
      </c>
      <c r="H98" s="28"/>
      <c r="I98" s="28"/>
      <c r="J98" s="28"/>
      <c r="K98" s="113" t="e">
        <f t="shared" si="1"/>
        <v>#DIV/0!</v>
      </c>
      <c r="L98" s="28"/>
    </row>
    <row r="99" spans="1:12" ht="56.25" customHeight="1" hidden="1">
      <c r="A99" s="48" t="s">
        <v>201</v>
      </c>
      <c r="B99" s="43" t="s">
        <v>102</v>
      </c>
      <c r="C99" s="44" t="s">
        <v>53</v>
      </c>
      <c r="D99" s="45">
        <v>2190300</v>
      </c>
      <c r="E99" s="45"/>
      <c r="F99" s="45"/>
      <c r="G99" s="45"/>
      <c r="H99" s="28"/>
      <c r="I99" s="28">
        <f>I100</f>
        <v>100</v>
      </c>
      <c r="J99" s="28">
        <f>J100</f>
        <v>100</v>
      </c>
      <c r="K99" s="113">
        <f t="shared" si="1"/>
        <v>1</v>
      </c>
      <c r="L99" s="28"/>
    </row>
    <row r="100" spans="1:12" ht="17.25" customHeight="1" hidden="1">
      <c r="A100" s="42" t="s">
        <v>202</v>
      </c>
      <c r="B100" s="49" t="s">
        <v>148</v>
      </c>
      <c r="C100" s="44" t="s">
        <v>53</v>
      </c>
      <c r="D100" s="44" t="s">
        <v>168</v>
      </c>
      <c r="E100" s="44"/>
      <c r="F100" s="45"/>
      <c r="G100" s="45">
        <v>200</v>
      </c>
      <c r="H100" s="28"/>
      <c r="I100" s="28">
        <f>I101</f>
        <v>100</v>
      </c>
      <c r="J100" s="28">
        <f>J101</f>
        <v>100</v>
      </c>
      <c r="K100" s="113">
        <f t="shared" si="1"/>
        <v>1</v>
      </c>
      <c r="L100" s="28"/>
    </row>
    <row r="101" spans="1:12" ht="25.5" customHeight="1" hidden="1">
      <c r="A101" s="48" t="s">
        <v>203</v>
      </c>
      <c r="B101" s="49" t="s">
        <v>149</v>
      </c>
      <c r="C101" s="44" t="s">
        <v>53</v>
      </c>
      <c r="D101" s="45">
        <v>2190300</v>
      </c>
      <c r="E101" s="45"/>
      <c r="F101" s="45"/>
      <c r="G101" s="45">
        <v>240</v>
      </c>
      <c r="H101" s="28"/>
      <c r="I101" s="28">
        <v>100</v>
      </c>
      <c r="J101" s="28">
        <v>100</v>
      </c>
      <c r="K101" s="113">
        <f t="shared" si="1"/>
        <v>1</v>
      </c>
      <c r="L101" s="28"/>
    </row>
    <row r="102" spans="1:12" ht="17.25" customHeight="1" hidden="1">
      <c r="A102" s="48"/>
      <c r="B102" s="43" t="s">
        <v>55</v>
      </c>
      <c r="C102" s="44" t="s">
        <v>56</v>
      </c>
      <c r="D102" s="45"/>
      <c r="E102" s="45"/>
      <c r="F102" s="45"/>
      <c r="G102" s="45"/>
      <c r="H102" s="47"/>
      <c r="I102" s="47">
        <f>I103</f>
        <v>0</v>
      </c>
      <c r="J102" s="47">
        <f>J103</f>
        <v>0</v>
      </c>
      <c r="K102" s="113" t="e">
        <f t="shared" si="1"/>
        <v>#DIV/0!</v>
      </c>
      <c r="L102" s="47"/>
    </row>
    <row r="103" spans="1:12" ht="18" customHeight="1" hidden="1">
      <c r="A103" s="48"/>
      <c r="B103" s="43" t="s">
        <v>57</v>
      </c>
      <c r="C103" s="44" t="s">
        <v>56</v>
      </c>
      <c r="D103" s="45">
        <v>2190400</v>
      </c>
      <c r="E103" s="45"/>
      <c r="F103" s="45"/>
      <c r="G103" s="45"/>
      <c r="H103" s="47"/>
      <c r="I103" s="47">
        <f>I104</f>
        <v>0</v>
      </c>
      <c r="J103" s="47">
        <f>J104</f>
        <v>0</v>
      </c>
      <c r="K103" s="113" t="e">
        <f t="shared" si="1"/>
        <v>#DIV/0!</v>
      </c>
      <c r="L103" s="47"/>
    </row>
    <row r="104" spans="1:12" ht="16.5" customHeight="1" hidden="1">
      <c r="A104" s="48"/>
      <c r="B104" s="49" t="s">
        <v>17</v>
      </c>
      <c r="C104" s="44" t="s">
        <v>56</v>
      </c>
      <c r="D104" s="45">
        <v>2190400</v>
      </c>
      <c r="E104" s="45"/>
      <c r="F104" s="45"/>
      <c r="G104" s="45">
        <v>500</v>
      </c>
      <c r="H104" s="28"/>
      <c r="I104" s="28"/>
      <c r="J104" s="28"/>
      <c r="K104" s="113" t="e">
        <f t="shared" si="1"/>
        <v>#DIV/0!</v>
      </c>
      <c r="L104" s="28"/>
    </row>
    <row r="105" spans="1:12" ht="15.75" hidden="1">
      <c r="A105" s="69"/>
      <c r="B105" s="91" t="s">
        <v>58</v>
      </c>
      <c r="C105" s="33" t="s">
        <v>59</v>
      </c>
      <c r="D105" s="32"/>
      <c r="E105" s="32"/>
      <c r="F105" s="32"/>
      <c r="G105" s="32"/>
      <c r="H105" s="92"/>
      <c r="I105" s="93"/>
      <c r="J105" s="93"/>
      <c r="K105" s="113" t="e">
        <f t="shared" si="1"/>
        <v>#DIV/0!</v>
      </c>
      <c r="L105" s="92"/>
    </row>
    <row r="106" spans="1:12" ht="12.75" hidden="1">
      <c r="A106" s="48"/>
      <c r="B106" s="43" t="s">
        <v>60</v>
      </c>
      <c r="C106" s="44" t="s">
        <v>61</v>
      </c>
      <c r="D106" s="45"/>
      <c r="E106" s="45"/>
      <c r="F106" s="45"/>
      <c r="G106" s="45"/>
      <c r="H106" s="46"/>
      <c r="I106" s="47">
        <f>I107</f>
        <v>0</v>
      </c>
      <c r="J106" s="47">
        <f>J107</f>
        <v>0</v>
      </c>
      <c r="K106" s="113" t="e">
        <f t="shared" si="1"/>
        <v>#DIV/0!</v>
      </c>
      <c r="L106" s="46"/>
    </row>
    <row r="107" spans="1:12" ht="25.5" hidden="1">
      <c r="A107" s="48"/>
      <c r="B107" s="55" t="s">
        <v>72</v>
      </c>
      <c r="C107" s="44" t="s">
        <v>61</v>
      </c>
      <c r="D107" s="45">
        <v>7950400</v>
      </c>
      <c r="E107" s="45"/>
      <c r="F107" s="45"/>
      <c r="G107" s="45"/>
      <c r="H107" s="47"/>
      <c r="I107" s="47">
        <f>I108</f>
        <v>0</v>
      </c>
      <c r="J107" s="47">
        <f>J108</f>
        <v>0</v>
      </c>
      <c r="K107" s="113" t="e">
        <f t="shared" si="1"/>
        <v>#DIV/0!</v>
      </c>
      <c r="L107" s="47"/>
    </row>
    <row r="108" spans="1:12" ht="14.25" customHeight="1" hidden="1">
      <c r="A108" s="42"/>
      <c r="B108" s="49" t="s">
        <v>17</v>
      </c>
      <c r="C108" s="44" t="s">
        <v>61</v>
      </c>
      <c r="D108" s="45">
        <v>7950400</v>
      </c>
      <c r="E108" s="45">
        <v>412</v>
      </c>
      <c r="F108" s="45">
        <v>290</v>
      </c>
      <c r="G108" s="45">
        <v>500</v>
      </c>
      <c r="H108" s="28"/>
      <c r="I108" s="47"/>
      <c r="J108" s="47"/>
      <c r="K108" s="113" t="e">
        <f t="shared" si="1"/>
        <v>#DIV/0!</v>
      </c>
      <c r="L108" s="47"/>
    </row>
    <row r="109" spans="1:12" ht="15" customHeight="1" hidden="1">
      <c r="A109" s="42"/>
      <c r="B109" s="49"/>
      <c r="C109" s="33"/>
      <c r="D109" s="45"/>
      <c r="E109" s="45"/>
      <c r="F109" s="45"/>
      <c r="G109" s="45"/>
      <c r="H109" s="28"/>
      <c r="I109" s="47"/>
      <c r="J109" s="47"/>
      <c r="K109" s="113" t="e">
        <f t="shared" si="1"/>
        <v>#DIV/0!</v>
      </c>
      <c r="L109" s="47"/>
    </row>
    <row r="110" spans="1:12" ht="29.25" customHeight="1" hidden="1">
      <c r="A110" s="42"/>
      <c r="B110" s="94"/>
      <c r="C110" s="44"/>
      <c r="D110" s="45"/>
      <c r="E110" s="45"/>
      <c r="F110" s="45"/>
      <c r="G110" s="45"/>
      <c r="H110" s="28"/>
      <c r="I110" s="47"/>
      <c r="J110" s="47"/>
      <c r="K110" s="113" t="e">
        <f t="shared" si="1"/>
        <v>#DIV/0!</v>
      </c>
      <c r="L110" s="47"/>
    </row>
    <row r="111" spans="1:12" ht="15" customHeight="1" hidden="1">
      <c r="A111" s="42"/>
      <c r="B111" s="49"/>
      <c r="C111" s="44"/>
      <c r="D111" s="45"/>
      <c r="E111" s="45"/>
      <c r="F111" s="45"/>
      <c r="G111" s="45"/>
      <c r="H111" s="28"/>
      <c r="I111" s="47"/>
      <c r="J111" s="47"/>
      <c r="K111" s="113" t="e">
        <f t="shared" si="1"/>
        <v>#DIV/0!</v>
      </c>
      <c r="L111" s="47"/>
    </row>
    <row r="112" spans="1:14" s="5" customFormat="1" ht="21" customHeight="1">
      <c r="A112" s="37" t="s">
        <v>117</v>
      </c>
      <c r="B112" s="38" t="s">
        <v>169</v>
      </c>
      <c r="C112" s="39" t="s">
        <v>170</v>
      </c>
      <c r="D112" s="18"/>
      <c r="E112" s="39"/>
      <c r="F112" s="18"/>
      <c r="G112" s="18"/>
      <c r="H112" s="40"/>
      <c r="I112" s="41">
        <f>I113+I117</f>
        <v>436.4</v>
      </c>
      <c r="J112" s="41">
        <f>J113+J117</f>
        <v>436.4</v>
      </c>
      <c r="K112" s="112">
        <f t="shared" si="1"/>
        <v>1</v>
      </c>
      <c r="L112" s="40"/>
      <c r="M112" s="63"/>
      <c r="N112" s="64"/>
    </row>
    <row r="113" spans="1:12" ht="17.25" customHeight="1">
      <c r="A113" s="42" t="s">
        <v>204</v>
      </c>
      <c r="B113" s="43" t="s">
        <v>92</v>
      </c>
      <c r="C113" s="44" t="s">
        <v>91</v>
      </c>
      <c r="D113" s="45"/>
      <c r="E113" s="45"/>
      <c r="F113" s="45"/>
      <c r="G113" s="45"/>
      <c r="H113" s="46"/>
      <c r="I113" s="47">
        <v>386.4</v>
      </c>
      <c r="J113" s="47">
        <v>386.4</v>
      </c>
      <c r="K113" s="113">
        <f t="shared" si="1"/>
        <v>1</v>
      </c>
      <c r="L113" s="46"/>
    </row>
    <row r="114" spans="1:12" ht="39.75" customHeight="1" hidden="1">
      <c r="A114" s="42" t="s">
        <v>205</v>
      </c>
      <c r="B114" s="55" t="s">
        <v>284</v>
      </c>
      <c r="C114" s="44" t="s">
        <v>91</v>
      </c>
      <c r="D114" s="45">
        <v>5100200</v>
      </c>
      <c r="E114" s="45"/>
      <c r="F114" s="45"/>
      <c r="G114" s="45"/>
      <c r="H114" s="47"/>
      <c r="I114" s="47">
        <f>I115</f>
        <v>50</v>
      </c>
      <c r="J114" s="47">
        <f>J115</f>
        <v>50</v>
      </c>
      <c r="K114" s="113">
        <f t="shared" si="1"/>
        <v>1</v>
      </c>
      <c r="L114" s="47"/>
    </row>
    <row r="115" spans="1:12" ht="17.25" customHeight="1" hidden="1">
      <c r="A115" s="42" t="s">
        <v>206</v>
      </c>
      <c r="B115" s="49" t="s">
        <v>148</v>
      </c>
      <c r="C115" s="44" t="s">
        <v>91</v>
      </c>
      <c r="D115" s="44" t="s">
        <v>171</v>
      </c>
      <c r="E115" s="44"/>
      <c r="F115" s="45"/>
      <c r="G115" s="45">
        <v>200</v>
      </c>
      <c r="H115" s="28"/>
      <c r="I115" s="28">
        <f>I116</f>
        <v>50</v>
      </c>
      <c r="J115" s="28">
        <f>J116</f>
        <v>50</v>
      </c>
      <c r="K115" s="113">
        <f t="shared" si="1"/>
        <v>1</v>
      </c>
      <c r="L115" s="28"/>
    </row>
    <row r="116" spans="1:12" ht="25.5" customHeight="1" hidden="1">
      <c r="A116" s="42" t="s">
        <v>207</v>
      </c>
      <c r="B116" s="49" t="s">
        <v>149</v>
      </c>
      <c r="C116" s="44" t="s">
        <v>91</v>
      </c>
      <c r="D116" s="45">
        <v>5100200</v>
      </c>
      <c r="E116" s="45">
        <v>447</v>
      </c>
      <c r="F116" s="45">
        <v>290</v>
      </c>
      <c r="G116" s="44" t="s">
        <v>140</v>
      </c>
      <c r="H116" s="28"/>
      <c r="I116" s="28">
        <v>50</v>
      </c>
      <c r="J116" s="28">
        <v>50</v>
      </c>
      <c r="K116" s="113">
        <f t="shared" si="1"/>
        <v>1</v>
      </c>
      <c r="L116" s="28"/>
    </row>
    <row r="117" spans="1:12" ht="25.5" customHeight="1">
      <c r="A117" s="48" t="s">
        <v>315</v>
      </c>
      <c r="B117" s="49" t="s">
        <v>316</v>
      </c>
      <c r="C117" s="44" t="s">
        <v>317</v>
      </c>
      <c r="D117" s="45"/>
      <c r="E117" s="45"/>
      <c r="F117" s="45"/>
      <c r="G117" s="44"/>
      <c r="H117" s="28"/>
      <c r="I117" s="28">
        <v>50</v>
      </c>
      <c r="J117" s="28">
        <v>50</v>
      </c>
      <c r="K117" s="113">
        <f>J117/I117</f>
        <v>1</v>
      </c>
      <c r="L117" s="81"/>
    </row>
    <row r="118" spans="1:15" s="6" customFormat="1" ht="20.25" customHeight="1">
      <c r="A118" s="5" t="s">
        <v>118</v>
      </c>
      <c r="B118" s="116" t="s">
        <v>58</v>
      </c>
      <c r="C118" s="39" t="s">
        <v>59</v>
      </c>
      <c r="D118" s="39"/>
      <c r="E118" s="18"/>
      <c r="F118" s="18"/>
      <c r="G118" s="18"/>
      <c r="H118" s="39"/>
      <c r="I118" s="62">
        <f>I119</f>
        <v>138296.5</v>
      </c>
      <c r="J118" s="62">
        <f>J119</f>
        <v>138294.8</v>
      </c>
      <c r="K118" s="112">
        <f t="shared" si="1"/>
        <v>0.9999877075703288</v>
      </c>
      <c r="L118" s="71">
        <f>L119</f>
        <v>0</v>
      </c>
      <c r="M118" s="72"/>
      <c r="N118" s="73"/>
      <c r="O118" s="74"/>
    </row>
    <row r="119" spans="1:12" ht="17.25" customHeight="1">
      <c r="A119" s="42" t="s">
        <v>119</v>
      </c>
      <c r="B119" s="43" t="s">
        <v>62</v>
      </c>
      <c r="C119" s="44" t="s">
        <v>63</v>
      </c>
      <c r="D119" s="45"/>
      <c r="E119" s="45"/>
      <c r="F119" s="45"/>
      <c r="G119" s="45"/>
      <c r="H119" s="46"/>
      <c r="I119" s="47">
        <v>138296.5</v>
      </c>
      <c r="J119" s="47">
        <v>138294.8</v>
      </c>
      <c r="K119" s="113">
        <f t="shared" si="1"/>
        <v>0.9999877075703288</v>
      </c>
      <c r="L119" s="46"/>
    </row>
    <row r="120" spans="1:14" s="106" customFormat="1" ht="25.5" customHeight="1" hidden="1">
      <c r="A120" s="99" t="s">
        <v>120</v>
      </c>
      <c r="B120" s="100" t="s">
        <v>304</v>
      </c>
      <c r="C120" s="101" t="s">
        <v>306</v>
      </c>
      <c r="D120" s="102"/>
      <c r="E120" s="102"/>
      <c r="F120" s="102"/>
      <c r="G120" s="101"/>
      <c r="H120" s="103"/>
      <c r="I120" s="103">
        <f>I121</f>
        <v>0</v>
      </c>
      <c r="J120" s="103">
        <f>J121</f>
        <v>0</v>
      </c>
      <c r="K120" s="114" t="e">
        <f>J120/I120</f>
        <v>#DIV/0!</v>
      </c>
      <c r="L120" s="103">
        <f>L121</f>
        <v>0</v>
      </c>
      <c r="M120" s="104"/>
      <c r="N120" s="105"/>
    </row>
    <row r="121" spans="1:14" s="106" customFormat="1" ht="25.5" customHeight="1" hidden="1">
      <c r="A121" s="107" t="s">
        <v>314</v>
      </c>
      <c r="B121" s="1" t="s">
        <v>305</v>
      </c>
      <c r="C121" s="108" t="s">
        <v>306</v>
      </c>
      <c r="D121" s="109"/>
      <c r="E121" s="109"/>
      <c r="F121" s="109"/>
      <c r="G121" s="108"/>
      <c r="H121" s="110"/>
      <c r="I121" s="110">
        <v>0</v>
      </c>
      <c r="J121" s="110">
        <v>0</v>
      </c>
      <c r="K121" s="115" t="e">
        <f>J121/I121</f>
        <v>#DIV/0!</v>
      </c>
      <c r="L121" s="111"/>
      <c r="M121" s="104"/>
      <c r="N121" s="105"/>
    </row>
    <row r="122" spans="1:14" s="97" customFormat="1" ht="17.25" customHeight="1">
      <c r="A122" s="76" t="s">
        <v>121</v>
      </c>
      <c r="B122" s="38" t="s">
        <v>172</v>
      </c>
      <c r="C122" s="39" t="s">
        <v>173</v>
      </c>
      <c r="D122" s="18"/>
      <c r="E122" s="18"/>
      <c r="F122" s="18"/>
      <c r="G122" s="18"/>
      <c r="H122" s="77"/>
      <c r="I122" s="41">
        <f>I123+I127+I139</f>
        <v>3598.3999999999996</v>
      </c>
      <c r="J122" s="41">
        <f>J123+J127+J139</f>
        <v>3598</v>
      </c>
      <c r="K122" s="112">
        <f aca="true" t="shared" si="2" ref="K122:K149">J122/I122</f>
        <v>0.9998888394842153</v>
      </c>
      <c r="L122" s="78">
        <f>L123</f>
        <v>0</v>
      </c>
      <c r="M122" s="79"/>
      <c r="N122" s="96"/>
    </row>
    <row r="123" spans="1:14" ht="26.25" customHeight="1">
      <c r="A123" s="50" t="s">
        <v>211</v>
      </c>
      <c r="B123" s="43" t="s">
        <v>323</v>
      </c>
      <c r="C123" s="44" t="s">
        <v>109</v>
      </c>
      <c r="D123" s="45"/>
      <c r="E123" s="45"/>
      <c r="F123" s="45"/>
      <c r="G123" s="45"/>
      <c r="H123" s="47"/>
      <c r="I123" s="47">
        <v>56.5</v>
      </c>
      <c r="J123" s="47">
        <v>56.5</v>
      </c>
      <c r="K123" s="113">
        <f t="shared" si="2"/>
        <v>1</v>
      </c>
      <c r="L123" s="80"/>
      <c r="M123" s="82"/>
      <c r="N123" s="83"/>
    </row>
    <row r="124" spans="1:14" ht="28.5" customHeight="1" hidden="1">
      <c r="A124" s="50" t="s">
        <v>208</v>
      </c>
      <c r="B124" s="43" t="s">
        <v>143</v>
      </c>
      <c r="C124" s="44" t="s">
        <v>109</v>
      </c>
      <c r="D124" s="45">
        <v>4280102</v>
      </c>
      <c r="E124" s="45"/>
      <c r="F124" s="45"/>
      <c r="G124" s="45"/>
      <c r="H124" s="47"/>
      <c r="I124" s="47">
        <f>I125</f>
        <v>134.6</v>
      </c>
      <c r="J124" s="47">
        <f>J125</f>
        <v>134.6</v>
      </c>
      <c r="K124" s="113">
        <f t="shared" si="2"/>
        <v>1</v>
      </c>
      <c r="L124" s="80"/>
      <c r="M124" s="82"/>
      <c r="N124" s="83"/>
    </row>
    <row r="125" spans="1:12" ht="17.25" customHeight="1" hidden="1">
      <c r="A125" s="42" t="s">
        <v>209</v>
      </c>
      <c r="B125" s="49" t="s">
        <v>148</v>
      </c>
      <c r="C125" s="44" t="s">
        <v>109</v>
      </c>
      <c r="D125" s="45">
        <v>4280102</v>
      </c>
      <c r="E125" s="44"/>
      <c r="F125" s="45"/>
      <c r="G125" s="45">
        <v>200</v>
      </c>
      <c r="H125" s="28"/>
      <c r="I125" s="28">
        <f>I126</f>
        <v>134.6</v>
      </c>
      <c r="J125" s="28">
        <f>J126</f>
        <v>134.6</v>
      </c>
      <c r="K125" s="113">
        <f t="shared" si="2"/>
        <v>1</v>
      </c>
      <c r="L125" s="28"/>
    </row>
    <row r="126" spans="1:14" ht="29.25" customHeight="1" hidden="1">
      <c r="A126" s="42" t="s">
        <v>210</v>
      </c>
      <c r="B126" s="49" t="s">
        <v>149</v>
      </c>
      <c r="C126" s="44" t="s">
        <v>109</v>
      </c>
      <c r="D126" s="45">
        <v>4280102</v>
      </c>
      <c r="E126" s="45">
        <v>447</v>
      </c>
      <c r="F126" s="45">
        <v>290</v>
      </c>
      <c r="G126" s="44" t="s">
        <v>140</v>
      </c>
      <c r="H126" s="28"/>
      <c r="I126" s="28">
        <v>134.6</v>
      </c>
      <c r="J126" s="28">
        <v>134.6</v>
      </c>
      <c r="K126" s="113">
        <f t="shared" si="2"/>
        <v>1</v>
      </c>
      <c r="L126" s="81"/>
      <c r="M126" s="82"/>
      <c r="N126" s="83"/>
    </row>
    <row r="127" spans="1:14" ht="13.5" customHeight="1">
      <c r="A127" s="50" t="s">
        <v>307</v>
      </c>
      <c r="B127" s="43" t="s">
        <v>322</v>
      </c>
      <c r="C127" s="44" t="s">
        <v>64</v>
      </c>
      <c r="D127" s="45"/>
      <c r="E127" s="45"/>
      <c r="F127" s="45"/>
      <c r="G127" s="45"/>
      <c r="H127" s="47"/>
      <c r="I127" s="47">
        <v>607.7</v>
      </c>
      <c r="J127" s="47">
        <v>607.7</v>
      </c>
      <c r="K127" s="113">
        <f t="shared" si="2"/>
        <v>1</v>
      </c>
      <c r="L127" s="80"/>
      <c r="M127" s="82"/>
      <c r="N127" s="83"/>
    </row>
    <row r="128" spans="1:14" ht="35.25" customHeight="1" hidden="1">
      <c r="A128" s="48" t="s">
        <v>277</v>
      </c>
      <c r="B128" s="43" t="s">
        <v>285</v>
      </c>
      <c r="C128" s="44" t="s">
        <v>64</v>
      </c>
      <c r="D128" s="45">
        <v>4310100</v>
      </c>
      <c r="E128" s="45"/>
      <c r="F128" s="45"/>
      <c r="G128" s="45"/>
      <c r="H128" s="47"/>
      <c r="I128" s="47">
        <f>I129</f>
        <v>1790</v>
      </c>
      <c r="J128" s="47">
        <f>J129</f>
        <v>1790</v>
      </c>
      <c r="K128" s="113">
        <f t="shared" si="2"/>
        <v>1</v>
      </c>
      <c r="L128" s="80"/>
      <c r="M128" s="82"/>
      <c r="N128" s="83"/>
    </row>
    <row r="129" spans="1:12" ht="17.25" customHeight="1" hidden="1">
      <c r="A129" s="42" t="s">
        <v>227</v>
      </c>
      <c r="B129" s="49" t="s">
        <v>148</v>
      </c>
      <c r="C129" s="44" t="s">
        <v>64</v>
      </c>
      <c r="D129" s="45">
        <v>4310100</v>
      </c>
      <c r="E129" s="44"/>
      <c r="F129" s="45"/>
      <c r="G129" s="45">
        <v>200</v>
      </c>
      <c r="H129" s="28"/>
      <c r="I129" s="28">
        <f>I130</f>
        <v>1790</v>
      </c>
      <c r="J129" s="28">
        <f>J130</f>
        <v>1790</v>
      </c>
      <c r="K129" s="113">
        <f t="shared" si="2"/>
        <v>1</v>
      </c>
      <c r="L129" s="28"/>
    </row>
    <row r="130" spans="1:14" ht="26.25" customHeight="1" hidden="1">
      <c r="A130" s="42" t="s">
        <v>228</v>
      </c>
      <c r="B130" s="49" t="s">
        <v>149</v>
      </c>
      <c r="C130" s="44" t="s">
        <v>64</v>
      </c>
      <c r="D130" s="45">
        <v>4310100</v>
      </c>
      <c r="E130" s="45">
        <v>447</v>
      </c>
      <c r="F130" s="45">
        <v>290</v>
      </c>
      <c r="G130" s="44" t="s">
        <v>140</v>
      </c>
      <c r="H130" s="28"/>
      <c r="I130" s="28">
        <v>1790</v>
      </c>
      <c r="J130" s="28">
        <v>1790</v>
      </c>
      <c r="K130" s="113">
        <f t="shared" si="2"/>
        <v>1</v>
      </c>
      <c r="L130" s="81"/>
      <c r="M130" s="82"/>
      <c r="N130" s="83"/>
    </row>
    <row r="131" spans="1:14" ht="42.75" customHeight="1" hidden="1">
      <c r="A131" s="42" t="s">
        <v>229</v>
      </c>
      <c r="B131" s="43" t="s">
        <v>286</v>
      </c>
      <c r="C131" s="44" t="s">
        <v>64</v>
      </c>
      <c r="D131" s="45">
        <v>4310200</v>
      </c>
      <c r="E131" s="45"/>
      <c r="F131" s="45"/>
      <c r="G131" s="45"/>
      <c r="H131" s="47"/>
      <c r="I131" s="47">
        <f>I132</f>
        <v>882</v>
      </c>
      <c r="J131" s="47">
        <f>J132</f>
        <v>882</v>
      </c>
      <c r="K131" s="113">
        <f t="shared" si="2"/>
        <v>1</v>
      </c>
      <c r="L131" s="80"/>
      <c r="M131" s="82"/>
      <c r="N131" s="83"/>
    </row>
    <row r="132" spans="1:12" ht="17.25" customHeight="1" hidden="1">
      <c r="A132" s="42" t="s">
        <v>230</v>
      </c>
      <c r="B132" s="49" t="s">
        <v>148</v>
      </c>
      <c r="C132" s="44" t="s">
        <v>64</v>
      </c>
      <c r="D132" s="45">
        <v>4310200</v>
      </c>
      <c r="E132" s="44"/>
      <c r="F132" s="45"/>
      <c r="G132" s="45">
        <v>200</v>
      </c>
      <c r="H132" s="28"/>
      <c r="I132" s="28">
        <f>I133</f>
        <v>882</v>
      </c>
      <c r="J132" s="28">
        <f>J133</f>
        <v>882</v>
      </c>
      <c r="K132" s="113">
        <f t="shared" si="2"/>
        <v>1</v>
      </c>
      <c r="L132" s="28"/>
    </row>
    <row r="133" spans="1:14" ht="26.25" customHeight="1" hidden="1">
      <c r="A133" s="42" t="s">
        <v>231</v>
      </c>
      <c r="B133" s="49" t="s">
        <v>149</v>
      </c>
      <c r="C133" s="44" t="s">
        <v>64</v>
      </c>
      <c r="D133" s="45">
        <v>4310200</v>
      </c>
      <c r="E133" s="45">
        <v>447</v>
      </c>
      <c r="F133" s="45">
        <v>290</v>
      </c>
      <c r="G133" s="44" t="s">
        <v>140</v>
      </c>
      <c r="H133" s="28"/>
      <c r="I133" s="28">
        <v>882</v>
      </c>
      <c r="J133" s="28">
        <v>882</v>
      </c>
      <c r="K133" s="113">
        <f t="shared" si="2"/>
        <v>1</v>
      </c>
      <c r="L133" s="81"/>
      <c r="M133" s="82"/>
      <c r="N133" s="83"/>
    </row>
    <row r="134" spans="1:14" ht="42.75" customHeight="1" hidden="1">
      <c r="A134" s="42"/>
      <c r="B134" s="49" t="s">
        <v>76</v>
      </c>
      <c r="C134" s="44" t="s">
        <v>64</v>
      </c>
      <c r="D134" s="45">
        <v>4310500</v>
      </c>
      <c r="E134" s="45"/>
      <c r="F134" s="45"/>
      <c r="G134" s="45"/>
      <c r="H134" s="9"/>
      <c r="I134" s="47">
        <f>I135</f>
        <v>0</v>
      </c>
      <c r="J134" s="47">
        <f>J135</f>
        <v>0</v>
      </c>
      <c r="K134" s="113" t="e">
        <f t="shared" si="2"/>
        <v>#DIV/0!</v>
      </c>
      <c r="L134" s="81"/>
      <c r="M134" s="82"/>
      <c r="N134" s="83"/>
    </row>
    <row r="135" spans="1:14" ht="17.25" customHeight="1" hidden="1">
      <c r="A135" s="42"/>
      <c r="B135" s="49" t="s">
        <v>17</v>
      </c>
      <c r="C135" s="44" t="s">
        <v>64</v>
      </c>
      <c r="D135" s="45">
        <v>4310500</v>
      </c>
      <c r="E135" s="45"/>
      <c r="F135" s="45"/>
      <c r="G135" s="45">
        <v>500</v>
      </c>
      <c r="H135" s="9"/>
      <c r="I135" s="47">
        <v>0</v>
      </c>
      <c r="J135" s="47">
        <v>0</v>
      </c>
      <c r="K135" s="113" t="e">
        <f t="shared" si="2"/>
        <v>#DIV/0!</v>
      </c>
      <c r="L135" s="81"/>
      <c r="M135" s="82"/>
      <c r="N135" s="83"/>
    </row>
    <row r="136" spans="1:14" ht="38.25" hidden="1">
      <c r="A136" s="42" t="s">
        <v>278</v>
      </c>
      <c r="B136" s="49" t="s">
        <v>77</v>
      </c>
      <c r="C136" s="44" t="s">
        <v>64</v>
      </c>
      <c r="D136" s="45">
        <v>4310500</v>
      </c>
      <c r="E136" s="45"/>
      <c r="F136" s="45"/>
      <c r="G136" s="45"/>
      <c r="H136" s="9"/>
      <c r="I136" s="47">
        <f>I137</f>
        <v>370</v>
      </c>
      <c r="J136" s="47">
        <f>J137</f>
        <v>370</v>
      </c>
      <c r="K136" s="113">
        <f t="shared" si="2"/>
        <v>1</v>
      </c>
      <c r="L136" s="81"/>
      <c r="M136" s="82"/>
      <c r="N136" s="83"/>
    </row>
    <row r="137" spans="1:12" ht="17.25" customHeight="1" hidden="1">
      <c r="A137" s="42" t="s">
        <v>279</v>
      </c>
      <c r="B137" s="49" t="s">
        <v>148</v>
      </c>
      <c r="C137" s="44" t="s">
        <v>64</v>
      </c>
      <c r="D137" s="45">
        <v>4310500</v>
      </c>
      <c r="E137" s="44"/>
      <c r="F137" s="45"/>
      <c r="G137" s="45">
        <v>200</v>
      </c>
      <c r="H137" s="28"/>
      <c r="I137" s="28">
        <f>I138</f>
        <v>370</v>
      </c>
      <c r="J137" s="28">
        <f>J138</f>
        <v>370</v>
      </c>
      <c r="K137" s="113">
        <f t="shared" si="2"/>
        <v>1</v>
      </c>
      <c r="L137" s="28"/>
    </row>
    <row r="138" spans="1:14" ht="27" customHeight="1" hidden="1">
      <c r="A138" s="42" t="s">
        <v>280</v>
      </c>
      <c r="B138" s="49" t="s">
        <v>149</v>
      </c>
      <c r="C138" s="44" t="s">
        <v>64</v>
      </c>
      <c r="D138" s="45">
        <v>4310500</v>
      </c>
      <c r="E138" s="45"/>
      <c r="F138" s="45"/>
      <c r="G138" s="44" t="s">
        <v>140</v>
      </c>
      <c r="H138" s="9"/>
      <c r="I138" s="47">
        <v>370</v>
      </c>
      <c r="J138" s="47">
        <v>370</v>
      </c>
      <c r="K138" s="113">
        <f t="shared" si="2"/>
        <v>1</v>
      </c>
      <c r="L138" s="81"/>
      <c r="M138" s="82"/>
      <c r="N138" s="83"/>
    </row>
    <row r="139" spans="1:14" ht="16.5" customHeight="1">
      <c r="A139" s="42" t="s">
        <v>308</v>
      </c>
      <c r="B139" s="49" t="s">
        <v>95</v>
      </c>
      <c r="C139" s="44" t="s">
        <v>94</v>
      </c>
      <c r="D139" s="45"/>
      <c r="E139" s="45"/>
      <c r="F139" s="45"/>
      <c r="G139" s="45"/>
      <c r="H139" s="9"/>
      <c r="I139" s="47">
        <v>2934.2</v>
      </c>
      <c r="J139" s="47">
        <v>2933.8</v>
      </c>
      <c r="K139" s="113">
        <f t="shared" si="2"/>
        <v>0.9998636766409925</v>
      </c>
      <c r="L139" s="81"/>
      <c r="M139" s="82"/>
      <c r="N139" s="83"/>
    </row>
    <row r="140" spans="1:14" ht="39.75" customHeight="1" hidden="1">
      <c r="A140" s="42" t="s">
        <v>232</v>
      </c>
      <c r="B140" s="43" t="s">
        <v>105</v>
      </c>
      <c r="C140" s="44" t="s">
        <v>94</v>
      </c>
      <c r="D140" s="45">
        <v>4310400</v>
      </c>
      <c r="E140" s="45"/>
      <c r="F140" s="45"/>
      <c r="G140" s="45"/>
      <c r="H140" s="9"/>
      <c r="I140" s="47">
        <f>I141</f>
        <v>830</v>
      </c>
      <c r="J140" s="47">
        <f>J141</f>
        <v>830</v>
      </c>
      <c r="K140" s="113">
        <f t="shared" si="2"/>
        <v>1</v>
      </c>
      <c r="L140" s="81"/>
      <c r="M140" s="82"/>
      <c r="N140" s="83"/>
    </row>
    <row r="141" spans="1:12" ht="17.25" customHeight="1" hidden="1">
      <c r="A141" s="42" t="s">
        <v>233</v>
      </c>
      <c r="B141" s="49" t="s">
        <v>148</v>
      </c>
      <c r="C141" s="44" t="s">
        <v>94</v>
      </c>
      <c r="D141" s="45">
        <v>4310400</v>
      </c>
      <c r="E141" s="44"/>
      <c r="F141" s="45"/>
      <c r="G141" s="45">
        <v>200</v>
      </c>
      <c r="H141" s="28"/>
      <c r="I141" s="28">
        <f>I142</f>
        <v>830</v>
      </c>
      <c r="J141" s="28">
        <f>J142</f>
        <v>830</v>
      </c>
      <c r="K141" s="113">
        <f t="shared" si="2"/>
        <v>1</v>
      </c>
      <c r="L141" s="28"/>
    </row>
    <row r="142" spans="1:14" ht="27.75" customHeight="1" hidden="1">
      <c r="A142" s="42" t="s">
        <v>234</v>
      </c>
      <c r="B142" s="49" t="s">
        <v>149</v>
      </c>
      <c r="C142" s="44" t="s">
        <v>94</v>
      </c>
      <c r="D142" s="45">
        <v>4310400</v>
      </c>
      <c r="E142" s="45"/>
      <c r="F142" s="45"/>
      <c r="G142" s="44" t="s">
        <v>140</v>
      </c>
      <c r="H142" s="9"/>
      <c r="I142" s="47">
        <v>830</v>
      </c>
      <c r="J142" s="47">
        <v>830</v>
      </c>
      <c r="K142" s="113">
        <f t="shared" si="2"/>
        <v>1</v>
      </c>
      <c r="L142" s="81"/>
      <c r="M142" s="82"/>
      <c r="N142" s="83"/>
    </row>
    <row r="143" spans="1:14" ht="38.25" hidden="1">
      <c r="A143" s="42" t="s">
        <v>235</v>
      </c>
      <c r="B143" s="49" t="s">
        <v>287</v>
      </c>
      <c r="C143" s="44" t="s">
        <v>94</v>
      </c>
      <c r="D143" s="45">
        <v>4310600</v>
      </c>
      <c r="E143" s="45"/>
      <c r="F143" s="45"/>
      <c r="G143" s="45"/>
      <c r="H143" s="9"/>
      <c r="I143" s="47">
        <f>I144</f>
        <v>480</v>
      </c>
      <c r="J143" s="47">
        <f>J144</f>
        <v>480</v>
      </c>
      <c r="K143" s="113">
        <f t="shared" si="2"/>
        <v>1</v>
      </c>
      <c r="L143" s="81"/>
      <c r="M143" s="82"/>
      <c r="N143" s="83"/>
    </row>
    <row r="144" spans="1:12" ht="17.25" customHeight="1" hidden="1">
      <c r="A144" s="42" t="s">
        <v>236</v>
      </c>
      <c r="B144" s="49" t="s">
        <v>148</v>
      </c>
      <c r="C144" s="44" t="s">
        <v>94</v>
      </c>
      <c r="D144" s="45">
        <v>4310600</v>
      </c>
      <c r="E144" s="44"/>
      <c r="F144" s="45"/>
      <c r="G144" s="45">
        <v>200</v>
      </c>
      <c r="H144" s="28"/>
      <c r="I144" s="28">
        <f>I145</f>
        <v>480</v>
      </c>
      <c r="J144" s="28">
        <f>J145</f>
        <v>480</v>
      </c>
      <c r="K144" s="113">
        <f t="shared" si="2"/>
        <v>1</v>
      </c>
      <c r="L144" s="28"/>
    </row>
    <row r="145" spans="1:14" ht="28.5" customHeight="1" hidden="1">
      <c r="A145" s="42" t="s">
        <v>237</v>
      </c>
      <c r="B145" s="49" t="s">
        <v>149</v>
      </c>
      <c r="C145" s="44" t="s">
        <v>94</v>
      </c>
      <c r="D145" s="45">
        <v>4310600</v>
      </c>
      <c r="E145" s="45"/>
      <c r="F145" s="45"/>
      <c r="G145" s="44" t="s">
        <v>140</v>
      </c>
      <c r="H145" s="9"/>
      <c r="I145" s="47">
        <v>480</v>
      </c>
      <c r="J145" s="47">
        <v>480</v>
      </c>
      <c r="K145" s="113">
        <f t="shared" si="2"/>
        <v>1</v>
      </c>
      <c r="L145" s="81"/>
      <c r="M145" s="82"/>
      <c r="N145" s="83"/>
    </row>
    <row r="146" spans="1:12" ht="33" customHeight="1" hidden="1">
      <c r="A146" s="66"/>
      <c r="B146" s="53"/>
      <c r="C146" s="33"/>
      <c r="D146" s="32"/>
      <c r="E146" s="32"/>
      <c r="F146" s="32"/>
      <c r="G146" s="32"/>
      <c r="H146" s="90"/>
      <c r="I146" s="95"/>
      <c r="J146" s="95"/>
      <c r="K146" s="113" t="e">
        <f t="shared" si="2"/>
        <v>#DIV/0!</v>
      </c>
      <c r="L146" s="90"/>
    </row>
    <row r="147" spans="1:14" ht="39" customHeight="1" hidden="1">
      <c r="A147" s="42" t="s">
        <v>281</v>
      </c>
      <c r="B147" s="43" t="s">
        <v>288</v>
      </c>
      <c r="C147" s="44" t="s">
        <v>94</v>
      </c>
      <c r="D147" s="45">
        <v>4310900</v>
      </c>
      <c r="E147" s="45"/>
      <c r="F147" s="45"/>
      <c r="G147" s="45"/>
      <c r="H147" s="47"/>
      <c r="I147" s="47">
        <f>I148</f>
        <v>4320</v>
      </c>
      <c r="J147" s="47">
        <f>J148</f>
        <v>4320</v>
      </c>
      <c r="K147" s="113">
        <f t="shared" si="2"/>
        <v>1</v>
      </c>
      <c r="L147" s="80"/>
      <c r="M147" s="82"/>
      <c r="N147" s="83"/>
    </row>
    <row r="148" spans="1:12" ht="17.25" customHeight="1" hidden="1">
      <c r="A148" s="42" t="s">
        <v>282</v>
      </c>
      <c r="B148" s="49" t="s">
        <v>148</v>
      </c>
      <c r="C148" s="44" t="s">
        <v>94</v>
      </c>
      <c r="D148" s="45">
        <v>4310900</v>
      </c>
      <c r="E148" s="44"/>
      <c r="F148" s="45"/>
      <c r="G148" s="45">
        <v>200</v>
      </c>
      <c r="H148" s="28"/>
      <c r="I148" s="28">
        <f>I149</f>
        <v>4320</v>
      </c>
      <c r="J148" s="28">
        <f>J149</f>
        <v>4320</v>
      </c>
      <c r="K148" s="113">
        <f t="shared" si="2"/>
        <v>1</v>
      </c>
      <c r="L148" s="28"/>
    </row>
    <row r="149" spans="1:14" ht="26.25" customHeight="1" hidden="1">
      <c r="A149" s="42" t="s">
        <v>283</v>
      </c>
      <c r="B149" s="49" t="s">
        <v>149</v>
      </c>
      <c r="C149" s="44" t="s">
        <v>94</v>
      </c>
      <c r="D149" s="45">
        <v>4310900</v>
      </c>
      <c r="E149" s="45">
        <v>447</v>
      </c>
      <c r="F149" s="45">
        <v>290</v>
      </c>
      <c r="G149" s="44" t="s">
        <v>140</v>
      </c>
      <c r="H149" s="28"/>
      <c r="I149" s="28">
        <v>4320</v>
      </c>
      <c r="J149" s="28">
        <v>4320</v>
      </c>
      <c r="K149" s="113">
        <f t="shared" si="2"/>
        <v>1</v>
      </c>
      <c r="L149" s="81"/>
      <c r="M149" s="82"/>
      <c r="N149" s="83"/>
    </row>
    <row r="150" spans="1:14" ht="37.5" customHeight="1" hidden="1">
      <c r="A150" s="42"/>
      <c r="B150" s="43" t="s">
        <v>116</v>
      </c>
      <c r="C150" s="44" t="s">
        <v>94</v>
      </c>
      <c r="D150" s="45">
        <v>4360100</v>
      </c>
      <c r="E150" s="45"/>
      <c r="F150" s="45"/>
      <c r="G150" s="45"/>
      <c r="H150" s="47"/>
      <c r="I150" s="47">
        <f>I151</f>
        <v>0</v>
      </c>
      <c r="J150" s="47">
        <f>J151</f>
        <v>0</v>
      </c>
      <c r="K150" s="113" t="e">
        <f aca="true" t="shared" si="3" ref="K150:K214">J150/I150</f>
        <v>#DIV/0!</v>
      </c>
      <c r="L150" s="80"/>
      <c r="M150" s="82"/>
      <c r="N150" s="83"/>
    </row>
    <row r="151" spans="1:14" ht="18" customHeight="1" hidden="1">
      <c r="A151" s="42"/>
      <c r="B151" s="49" t="s">
        <v>131</v>
      </c>
      <c r="C151" s="44" t="s">
        <v>94</v>
      </c>
      <c r="D151" s="45">
        <v>4360100</v>
      </c>
      <c r="E151" s="45">
        <v>447</v>
      </c>
      <c r="F151" s="45">
        <v>290</v>
      </c>
      <c r="G151" s="44" t="s">
        <v>110</v>
      </c>
      <c r="H151" s="28"/>
      <c r="I151" s="28"/>
      <c r="J151" s="28"/>
      <c r="K151" s="113" t="e">
        <f t="shared" si="3"/>
        <v>#DIV/0!</v>
      </c>
      <c r="L151" s="81"/>
      <c r="M151" s="82"/>
      <c r="N151" s="83"/>
    </row>
    <row r="152" spans="1:14" s="97" customFormat="1" ht="17.25" customHeight="1">
      <c r="A152" s="76" t="s">
        <v>122</v>
      </c>
      <c r="B152" s="38" t="s">
        <v>177</v>
      </c>
      <c r="C152" s="39" t="s">
        <v>178</v>
      </c>
      <c r="D152" s="18"/>
      <c r="E152" s="18"/>
      <c r="F152" s="18"/>
      <c r="G152" s="18"/>
      <c r="H152" s="77"/>
      <c r="I152" s="41">
        <f>I153</f>
        <v>39089.9</v>
      </c>
      <c r="J152" s="41">
        <f>J153</f>
        <v>39089.4</v>
      </c>
      <c r="K152" s="112">
        <f t="shared" si="3"/>
        <v>0.9999872089721386</v>
      </c>
      <c r="L152" s="78">
        <f>L153</f>
        <v>0</v>
      </c>
      <c r="M152" s="79"/>
      <c r="N152" s="96"/>
    </row>
    <row r="153" spans="1:12" ht="18" customHeight="1">
      <c r="A153" s="50" t="s">
        <v>215</v>
      </c>
      <c r="B153" s="43" t="s">
        <v>65</v>
      </c>
      <c r="C153" s="44" t="s">
        <v>66</v>
      </c>
      <c r="D153" s="45"/>
      <c r="E153" s="45"/>
      <c r="F153" s="45"/>
      <c r="G153" s="45"/>
      <c r="H153" s="47"/>
      <c r="I153" s="47">
        <v>39089.9</v>
      </c>
      <c r="J153" s="47">
        <v>39089.4</v>
      </c>
      <c r="K153" s="113">
        <f t="shared" si="3"/>
        <v>0.9999872089721386</v>
      </c>
      <c r="L153" s="47"/>
    </row>
    <row r="154" spans="1:12" ht="30" customHeight="1" hidden="1">
      <c r="A154" s="50" t="s">
        <v>212</v>
      </c>
      <c r="B154" s="43" t="s">
        <v>67</v>
      </c>
      <c r="C154" s="44" t="s">
        <v>66</v>
      </c>
      <c r="D154" s="45">
        <v>4400100</v>
      </c>
      <c r="E154" s="45"/>
      <c r="F154" s="45"/>
      <c r="G154" s="45"/>
      <c r="H154" s="47"/>
      <c r="I154" s="47">
        <f>I155</f>
        <v>16515</v>
      </c>
      <c r="J154" s="47">
        <f>J155</f>
        <v>16515</v>
      </c>
      <c r="K154" s="113">
        <f t="shared" si="3"/>
        <v>1</v>
      </c>
      <c r="L154" s="47"/>
    </row>
    <row r="155" spans="1:12" ht="17.25" customHeight="1" hidden="1">
      <c r="A155" s="42" t="s">
        <v>213</v>
      </c>
      <c r="B155" s="49" t="s">
        <v>148</v>
      </c>
      <c r="C155" s="44" t="s">
        <v>66</v>
      </c>
      <c r="D155" s="45">
        <v>4400100</v>
      </c>
      <c r="E155" s="44"/>
      <c r="F155" s="45"/>
      <c r="G155" s="45">
        <v>200</v>
      </c>
      <c r="H155" s="28"/>
      <c r="I155" s="28">
        <f>I156</f>
        <v>16515</v>
      </c>
      <c r="J155" s="28">
        <f>J156</f>
        <v>16515</v>
      </c>
      <c r="K155" s="113">
        <f t="shared" si="3"/>
        <v>1</v>
      </c>
      <c r="L155" s="28"/>
    </row>
    <row r="156" spans="1:12" ht="26.25" customHeight="1" hidden="1">
      <c r="A156" s="42" t="s">
        <v>214</v>
      </c>
      <c r="B156" s="49" t="s">
        <v>149</v>
      </c>
      <c r="C156" s="44" t="s">
        <v>66</v>
      </c>
      <c r="D156" s="45">
        <v>4400100</v>
      </c>
      <c r="E156" s="45">
        <v>453</v>
      </c>
      <c r="F156" s="45">
        <v>290</v>
      </c>
      <c r="G156" s="44" t="s">
        <v>140</v>
      </c>
      <c r="H156" s="28"/>
      <c r="I156" s="28">
        <v>16515</v>
      </c>
      <c r="J156" s="28">
        <v>16515</v>
      </c>
      <c r="K156" s="113">
        <f t="shared" si="3"/>
        <v>1</v>
      </c>
      <c r="L156" s="28"/>
    </row>
    <row r="157" spans="1:12" ht="15.75" customHeight="1" hidden="1">
      <c r="A157" s="50"/>
      <c r="B157" s="43"/>
      <c r="C157" s="44"/>
      <c r="D157" s="45"/>
      <c r="E157" s="45"/>
      <c r="F157" s="45"/>
      <c r="G157" s="45"/>
      <c r="H157" s="47"/>
      <c r="I157" s="47"/>
      <c r="J157" s="47"/>
      <c r="K157" s="113" t="e">
        <f t="shared" si="3"/>
        <v>#DIV/0!</v>
      </c>
      <c r="L157" s="47"/>
    </row>
    <row r="158" spans="1:12" ht="29.25" customHeight="1" hidden="1">
      <c r="A158" s="48"/>
      <c r="B158" s="55"/>
      <c r="C158" s="44"/>
      <c r="D158" s="45"/>
      <c r="E158" s="45"/>
      <c r="F158" s="45"/>
      <c r="G158" s="45"/>
      <c r="H158" s="47"/>
      <c r="I158" s="47"/>
      <c r="J158" s="47"/>
      <c r="K158" s="113" t="e">
        <f t="shared" si="3"/>
        <v>#DIV/0!</v>
      </c>
      <c r="L158" s="47"/>
    </row>
    <row r="159" spans="1:12" ht="17.25" customHeight="1" hidden="1">
      <c r="A159" s="48"/>
      <c r="B159" s="49"/>
      <c r="C159" s="44"/>
      <c r="D159" s="45"/>
      <c r="E159" s="45"/>
      <c r="F159" s="45"/>
      <c r="G159" s="45"/>
      <c r="H159" s="28"/>
      <c r="I159" s="28"/>
      <c r="J159" s="28"/>
      <c r="K159" s="113" t="e">
        <f t="shared" si="3"/>
        <v>#DIV/0!</v>
      </c>
      <c r="L159" s="28"/>
    </row>
    <row r="160" spans="1:12" ht="0.75" customHeight="1" hidden="1">
      <c r="A160" s="48"/>
      <c r="B160" s="55"/>
      <c r="C160" s="44"/>
      <c r="D160" s="45"/>
      <c r="E160" s="45"/>
      <c r="F160" s="45"/>
      <c r="G160" s="45"/>
      <c r="H160" s="28"/>
      <c r="I160" s="28"/>
      <c r="J160" s="28"/>
      <c r="K160" s="113" t="e">
        <f t="shared" si="3"/>
        <v>#DIV/0!</v>
      </c>
      <c r="L160" s="28"/>
    </row>
    <row r="161" spans="1:12" ht="17.25" customHeight="1" hidden="1">
      <c r="A161" s="48"/>
      <c r="B161" s="49"/>
      <c r="C161" s="44"/>
      <c r="D161" s="45"/>
      <c r="E161" s="45"/>
      <c r="F161" s="45"/>
      <c r="G161" s="45"/>
      <c r="H161" s="28"/>
      <c r="I161" s="28"/>
      <c r="J161" s="28"/>
      <c r="K161" s="113" t="e">
        <f t="shared" si="3"/>
        <v>#DIV/0!</v>
      </c>
      <c r="L161" s="28"/>
    </row>
    <row r="162" spans="1:12" ht="28.5" customHeight="1" hidden="1">
      <c r="A162" s="50"/>
      <c r="B162" s="43"/>
      <c r="C162" s="44"/>
      <c r="D162" s="45"/>
      <c r="E162" s="45"/>
      <c r="F162" s="45"/>
      <c r="G162" s="45"/>
      <c r="H162" s="47"/>
      <c r="I162" s="47"/>
      <c r="J162" s="47"/>
      <c r="K162" s="113" t="e">
        <f t="shared" si="3"/>
        <v>#DIV/0!</v>
      </c>
      <c r="L162" s="47"/>
    </row>
    <row r="163" spans="1:12" ht="16.5" customHeight="1" hidden="1">
      <c r="A163" s="42"/>
      <c r="B163" s="49"/>
      <c r="C163" s="44"/>
      <c r="D163" s="45"/>
      <c r="E163" s="45"/>
      <c r="F163" s="45"/>
      <c r="G163" s="45"/>
      <c r="H163" s="28"/>
      <c r="I163" s="28"/>
      <c r="J163" s="28"/>
      <c r="K163" s="113" t="e">
        <f t="shared" si="3"/>
        <v>#DIV/0!</v>
      </c>
      <c r="L163" s="28"/>
    </row>
    <row r="164" spans="1:12" ht="0.75" customHeight="1" hidden="1">
      <c r="A164" s="84"/>
      <c r="B164" s="49"/>
      <c r="C164" s="44"/>
      <c r="D164" s="45"/>
      <c r="E164" s="45"/>
      <c r="F164" s="45"/>
      <c r="G164" s="45"/>
      <c r="H164" s="47"/>
      <c r="I164" s="47"/>
      <c r="J164" s="47"/>
      <c r="K164" s="113" t="e">
        <f t="shared" si="3"/>
        <v>#DIV/0!</v>
      </c>
      <c r="L164" s="47"/>
    </row>
    <row r="165" spans="1:12" ht="24" customHeight="1" hidden="1">
      <c r="A165" s="84"/>
      <c r="B165" s="49"/>
      <c r="C165" s="44"/>
      <c r="D165" s="45"/>
      <c r="E165" s="45"/>
      <c r="F165" s="45"/>
      <c r="G165" s="45"/>
      <c r="H165" s="47"/>
      <c r="I165" s="47"/>
      <c r="J165" s="47"/>
      <c r="K165" s="113" t="e">
        <f t="shared" si="3"/>
        <v>#DIV/0!</v>
      </c>
      <c r="L165" s="47"/>
    </row>
    <row r="166" spans="1:12" ht="15.75" customHeight="1" hidden="1">
      <c r="A166" s="84"/>
      <c r="B166" s="49"/>
      <c r="C166" s="44"/>
      <c r="D166" s="45"/>
      <c r="E166" s="45"/>
      <c r="F166" s="45"/>
      <c r="G166" s="45"/>
      <c r="H166" s="28"/>
      <c r="I166" s="28"/>
      <c r="J166" s="28"/>
      <c r="K166" s="113" t="e">
        <f t="shared" si="3"/>
        <v>#DIV/0!</v>
      </c>
      <c r="L166" s="28"/>
    </row>
    <row r="167" spans="1:12" ht="30" customHeight="1" hidden="1">
      <c r="A167" s="66"/>
      <c r="B167" s="53"/>
      <c r="C167" s="33"/>
      <c r="D167" s="32"/>
      <c r="E167" s="32"/>
      <c r="F167" s="32"/>
      <c r="G167" s="32"/>
      <c r="H167" s="90"/>
      <c r="I167" s="95"/>
      <c r="J167" s="95"/>
      <c r="K167" s="113" t="e">
        <f t="shared" si="3"/>
        <v>#DIV/0!</v>
      </c>
      <c r="L167" s="90"/>
    </row>
    <row r="168" spans="1:12" ht="15" customHeight="1" hidden="1">
      <c r="A168" s="50"/>
      <c r="B168" s="43"/>
      <c r="C168" s="44"/>
      <c r="D168" s="45"/>
      <c r="E168" s="45"/>
      <c r="F168" s="45"/>
      <c r="G168" s="45"/>
      <c r="H168" s="47"/>
      <c r="I168" s="47"/>
      <c r="J168" s="47"/>
      <c r="K168" s="113" t="e">
        <f t="shared" si="3"/>
        <v>#DIV/0!</v>
      </c>
      <c r="L168" s="47"/>
    </row>
    <row r="169" spans="1:12" ht="30" customHeight="1" hidden="1">
      <c r="A169" s="50"/>
      <c r="B169" s="43"/>
      <c r="C169" s="44"/>
      <c r="D169" s="45"/>
      <c r="E169" s="45"/>
      <c r="F169" s="45"/>
      <c r="G169" s="45"/>
      <c r="H169" s="47"/>
      <c r="I169" s="47"/>
      <c r="J169" s="47"/>
      <c r="K169" s="113" t="e">
        <f t="shared" si="3"/>
        <v>#DIV/0!</v>
      </c>
      <c r="L169" s="47"/>
    </row>
    <row r="170" spans="1:12" ht="13.5" customHeight="1" hidden="1">
      <c r="A170" s="42"/>
      <c r="B170" s="49"/>
      <c r="C170" s="44"/>
      <c r="D170" s="45"/>
      <c r="E170" s="45"/>
      <c r="F170" s="45"/>
      <c r="G170" s="45"/>
      <c r="H170" s="28"/>
      <c r="I170" s="28"/>
      <c r="J170" s="28"/>
      <c r="K170" s="113" t="e">
        <f t="shared" si="3"/>
        <v>#DIV/0!</v>
      </c>
      <c r="L170" s="28"/>
    </row>
    <row r="171" spans="1:12" ht="21" customHeight="1" hidden="1">
      <c r="A171" s="42"/>
      <c r="B171" s="49"/>
      <c r="C171" s="44"/>
      <c r="D171" s="45"/>
      <c r="E171" s="45"/>
      <c r="F171" s="45"/>
      <c r="G171" s="45"/>
      <c r="H171" s="28"/>
      <c r="I171" s="28"/>
      <c r="J171" s="28"/>
      <c r="K171" s="113" t="e">
        <f t="shared" si="3"/>
        <v>#DIV/0!</v>
      </c>
      <c r="L171" s="28"/>
    </row>
    <row r="172" spans="1:12" ht="24" customHeight="1" hidden="1">
      <c r="A172" s="85"/>
      <c r="B172" s="43"/>
      <c r="C172" s="44"/>
      <c r="D172" s="32"/>
      <c r="E172" s="32"/>
      <c r="F172" s="32"/>
      <c r="G172" s="32"/>
      <c r="H172" s="90"/>
      <c r="I172" s="95"/>
      <c r="J172" s="95"/>
      <c r="K172" s="113" t="e">
        <f t="shared" si="3"/>
        <v>#DIV/0!</v>
      </c>
      <c r="L172" s="90"/>
    </row>
    <row r="173" spans="1:12" ht="15" customHeight="1" hidden="1">
      <c r="A173" s="48"/>
      <c r="B173" s="43" t="s">
        <v>125</v>
      </c>
      <c r="C173" s="44" t="s">
        <v>127</v>
      </c>
      <c r="D173" s="44"/>
      <c r="E173" s="45"/>
      <c r="F173" s="45"/>
      <c r="G173" s="47"/>
      <c r="H173" s="28"/>
      <c r="I173" s="28">
        <f>I174</f>
        <v>0</v>
      </c>
      <c r="J173" s="28">
        <f>J174</f>
        <v>0</v>
      </c>
      <c r="K173" s="113" t="e">
        <f t="shared" si="3"/>
        <v>#DIV/0!</v>
      </c>
      <c r="L173" s="86"/>
    </row>
    <row r="174" spans="1:12" ht="16.5" customHeight="1" hidden="1">
      <c r="A174" s="48"/>
      <c r="B174" s="4" t="s">
        <v>126</v>
      </c>
      <c r="C174" s="44" t="s">
        <v>127</v>
      </c>
      <c r="D174" s="44" t="s">
        <v>128</v>
      </c>
      <c r="E174" s="45"/>
      <c r="F174" s="45"/>
      <c r="G174" s="47"/>
      <c r="H174" s="28"/>
      <c r="I174" s="28">
        <f>I175</f>
        <v>0</v>
      </c>
      <c r="J174" s="28">
        <f>J175</f>
        <v>0</v>
      </c>
      <c r="K174" s="113" t="e">
        <f t="shared" si="3"/>
        <v>#DIV/0!</v>
      </c>
      <c r="L174" s="86"/>
    </row>
    <row r="175" spans="1:12" ht="21.75" customHeight="1" hidden="1">
      <c r="A175" s="48"/>
      <c r="B175" s="49" t="s">
        <v>131</v>
      </c>
      <c r="C175" s="44" t="s">
        <v>127</v>
      </c>
      <c r="D175" s="44" t="s">
        <v>128</v>
      </c>
      <c r="E175" s="45"/>
      <c r="F175" s="45"/>
      <c r="G175" s="45">
        <v>244</v>
      </c>
      <c r="H175" s="47"/>
      <c r="I175" s="47"/>
      <c r="J175" s="47"/>
      <c r="K175" s="113" t="e">
        <f t="shared" si="3"/>
        <v>#DIV/0!</v>
      </c>
      <c r="L175" s="47"/>
    </row>
    <row r="176" spans="1:12" ht="33" customHeight="1" hidden="1">
      <c r="A176" s="48" t="s">
        <v>289</v>
      </c>
      <c r="B176" s="49" t="s">
        <v>290</v>
      </c>
      <c r="C176" s="44" t="s">
        <v>66</v>
      </c>
      <c r="D176" s="44">
        <v>4400300</v>
      </c>
      <c r="E176" s="45"/>
      <c r="F176" s="45"/>
      <c r="G176" s="45"/>
      <c r="H176" s="47"/>
      <c r="I176" s="47">
        <v>1500</v>
      </c>
      <c r="J176" s="47">
        <v>1500</v>
      </c>
      <c r="K176" s="113">
        <f t="shared" si="3"/>
        <v>1</v>
      </c>
      <c r="L176" s="80"/>
    </row>
    <row r="177" spans="1:12" ht="33" customHeight="1" hidden="1">
      <c r="A177" s="48" t="s">
        <v>291</v>
      </c>
      <c r="B177" s="49" t="s">
        <v>148</v>
      </c>
      <c r="C177" s="44" t="s">
        <v>66</v>
      </c>
      <c r="D177" s="44">
        <v>4400300</v>
      </c>
      <c r="E177" s="45"/>
      <c r="F177" s="45"/>
      <c r="G177" s="45">
        <v>200</v>
      </c>
      <c r="H177" s="47"/>
      <c r="I177" s="47">
        <v>1500</v>
      </c>
      <c r="J177" s="47">
        <v>1500</v>
      </c>
      <c r="K177" s="113">
        <f t="shared" si="3"/>
        <v>1</v>
      </c>
      <c r="L177" s="80"/>
    </row>
    <row r="178" spans="1:12" ht="33" customHeight="1" hidden="1">
      <c r="A178" s="48" t="s">
        <v>292</v>
      </c>
      <c r="B178" s="49" t="s">
        <v>149</v>
      </c>
      <c r="C178" s="44" t="s">
        <v>66</v>
      </c>
      <c r="D178" s="44">
        <v>4400300</v>
      </c>
      <c r="E178" s="45">
        <v>453</v>
      </c>
      <c r="F178" s="45">
        <v>290</v>
      </c>
      <c r="G178" s="45" t="s">
        <v>140</v>
      </c>
      <c r="H178" s="47"/>
      <c r="I178" s="47">
        <v>1500</v>
      </c>
      <c r="J178" s="47">
        <v>1500</v>
      </c>
      <c r="K178" s="113">
        <f t="shared" si="3"/>
        <v>1</v>
      </c>
      <c r="L178" s="80"/>
    </row>
    <row r="179" spans="1:14" s="97" customFormat="1" ht="21" customHeight="1">
      <c r="A179" s="76" t="s">
        <v>123</v>
      </c>
      <c r="B179" s="38" t="s">
        <v>179</v>
      </c>
      <c r="C179" s="39" t="s">
        <v>180</v>
      </c>
      <c r="D179" s="18"/>
      <c r="E179" s="18"/>
      <c r="F179" s="18"/>
      <c r="G179" s="18"/>
      <c r="H179" s="77"/>
      <c r="I179" s="41">
        <f>I180+I184</f>
        <v>37681</v>
      </c>
      <c r="J179" s="41">
        <f>J180+J184</f>
        <v>37502.1</v>
      </c>
      <c r="K179" s="112">
        <f>J179/I179</f>
        <v>0.9952522491441309</v>
      </c>
      <c r="L179" s="78">
        <f>L180</f>
        <v>0</v>
      </c>
      <c r="M179" s="79"/>
      <c r="N179" s="96"/>
    </row>
    <row r="180" spans="1:12" ht="17.25" customHeight="1">
      <c r="A180" s="48" t="s">
        <v>219</v>
      </c>
      <c r="B180" s="43" t="s">
        <v>111</v>
      </c>
      <c r="C180" s="44" t="s">
        <v>324</v>
      </c>
      <c r="D180" s="44"/>
      <c r="E180" s="45"/>
      <c r="F180" s="45"/>
      <c r="G180" s="47"/>
      <c r="H180" s="28"/>
      <c r="I180" s="28">
        <v>925.9</v>
      </c>
      <c r="J180" s="28">
        <v>925.9</v>
      </c>
      <c r="K180" s="113">
        <f t="shared" si="3"/>
        <v>1</v>
      </c>
      <c r="L180" s="86"/>
    </row>
    <row r="181" spans="1:12" ht="26.25" customHeight="1" hidden="1">
      <c r="A181" s="48" t="s">
        <v>216</v>
      </c>
      <c r="B181" s="43" t="s">
        <v>113</v>
      </c>
      <c r="C181" s="44" t="s">
        <v>112</v>
      </c>
      <c r="D181" s="44" t="s">
        <v>114</v>
      </c>
      <c r="E181" s="45"/>
      <c r="F181" s="45"/>
      <c r="G181" s="47"/>
      <c r="H181" s="28"/>
      <c r="I181" s="28">
        <f>I183</f>
        <v>442.5</v>
      </c>
      <c r="J181" s="28">
        <f>J183</f>
        <v>442.5</v>
      </c>
      <c r="K181" s="113">
        <f t="shared" si="3"/>
        <v>1</v>
      </c>
      <c r="L181" s="86"/>
    </row>
    <row r="182" spans="1:12" ht="17.25" customHeight="1" hidden="1">
      <c r="A182" s="42" t="s">
        <v>217</v>
      </c>
      <c r="B182" s="49" t="s">
        <v>181</v>
      </c>
      <c r="C182" s="44" t="s">
        <v>112</v>
      </c>
      <c r="D182" s="44" t="s">
        <v>114</v>
      </c>
      <c r="E182" s="44"/>
      <c r="F182" s="45"/>
      <c r="G182" s="45">
        <v>300</v>
      </c>
      <c r="H182" s="28"/>
      <c r="I182" s="28">
        <f>I183</f>
        <v>442.5</v>
      </c>
      <c r="J182" s="28">
        <f>J183</f>
        <v>442.5</v>
      </c>
      <c r="K182" s="113">
        <f t="shared" si="3"/>
        <v>1</v>
      </c>
      <c r="L182" s="28"/>
    </row>
    <row r="183" spans="1:13" ht="17.25" customHeight="1" hidden="1">
      <c r="A183" s="48" t="s">
        <v>218</v>
      </c>
      <c r="B183" s="55" t="s">
        <v>142</v>
      </c>
      <c r="C183" s="44" t="s">
        <v>112</v>
      </c>
      <c r="D183" s="44" t="s">
        <v>114</v>
      </c>
      <c r="E183" s="45"/>
      <c r="F183" s="45"/>
      <c r="G183" s="45">
        <v>310</v>
      </c>
      <c r="H183" s="47"/>
      <c r="I183" s="47">
        <v>442.5</v>
      </c>
      <c r="J183" s="47">
        <v>442.5</v>
      </c>
      <c r="K183" s="113">
        <f t="shared" si="3"/>
        <v>1</v>
      </c>
      <c r="L183" s="47"/>
      <c r="M183" s="87"/>
    </row>
    <row r="184" spans="1:12" ht="15" customHeight="1">
      <c r="A184" s="48" t="s">
        <v>309</v>
      </c>
      <c r="B184" s="43" t="s">
        <v>84</v>
      </c>
      <c r="C184" s="44">
        <v>1004</v>
      </c>
      <c r="D184" s="44"/>
      <c r="E184" s="45"/>
      <c r="F184" s="45"/>
      <c r="G184" s="47"/>
      <c r="H184" s="28"/>
      <c r="I184" s="28">
        <v>36755.1</v>
      </c>
      <c r="J184" s="28">
        <v>36576.2</v>
      </c>
      <c r="K184" s="113">
        <f t="shared" si="3"/>
        <v>0.9951326482583369</v>
      </c>
      <c r="L184" s="86"/>
    </row>
    <row r="185" spans="1:12" ht="26.25" customHeight="1" hidden="1">
      <c r="A185" s="48" t="s">
        <v>238</v>
      </c>
      <c r="B185" s="55" t="s">
        <v>40</v>
      </c>
      <c r="C185" s="44" t="s">
        <v>71</v>
      </c>
      <c r="D185" s="44" t="s">
        <v>255</v>
      </c>
      <c r="E185" s="45"/>
      <c r="F185" s="45"/>
      <c r="G185" s="45"/>
      <c r="H185" s="47"/>
      <c r="I185" s="47">
        <f>I186+I190</f>
        <v>4468.8</v>
      </c>
      <c r="J185" s="47">
        <f>J186+J190</f>
        <v>4468.8</v>
      </c>
      <c r="K185" s="113">
        <f t="shared" si="3"/>
        <v>1</v>
      </c>
      <c r="L185" s="47"/>
    </row>
    <row r="186" spans="1:12" ht="48" customHeight="1" hidden="1">
      <c r="A186" s="42" t="s">
        <v>239</v>
      </c>
      <c r="B186" s="49" t="s">
        <v>153</v>
      </c>
      <c r="C186" s="44" t="s">
        <v>71</v>
      </c>
      <c r="D186" s="44" t="s">
        <v>255</v>
      </c>
      <c r="E186" s="44"/>
      <c r="F186" s="45"/>
      <c r="G186" s="45">
        <v>100</v>
      </c>
      <c r="H186" s="28"/>
      <c r="I186" s="28">
        <f>I187</f>
        <v>4244.8</v>
      </c>
      <c r="J186" s="28">
        <f>J187</f>
        <v>4244.8</v>
      </c>
      <c r="K186" s="113">
        <f t="shared" si="3"/>
        <v>1</v>
      </c>
      <c r="L186" s="28"/>
    </row>
    <row r="187" spans="1:12" ht="18.75" customHeight="1" hidden="1">
      <c r="A187" s="42" t="s">
        <v>240</v>
      </c>
      <c r="B187" s="49" t="s">
        <v>155</v>
      </c>
      <c r="C187" s="44" t="s">
        <v>71</v>
      </c>
      <c r="D187" s="44" t="s">
        <v>255</v>
      </c>
      <c r="E187" s="44"/>
      <c r="F187" s="45"/>
      <c r="G187" s="45">
        <v>120</v>
      </c>
      <c r="H187" s="28"/>
      <c r="I187" s="28">
        <v>4244.8</v>
      </c>
      <c r="J187" s="28">
        <v>4244.8</v>
      </c>
      <c r="K187" s="113">
        <f t="shared" si="3"/>
        <v>1</v>
      </c>
      <c r="L187" s="28"/>
    </row>
    <row r="188" spans="1:12" ht="26.25" customHeight="1" hidden="1">
      <c r="A188" s="42"/>
      <c r="B188" s="49" t="s">
        <v>129</v>
      </c>
      <c r="C188" s="44" t="s">
        <v>71</v>
      </c>
      <c r="D188" s="44" t="s">
        <v>136</v>
      </c>
      <c r="E188" s="44" t="s">
        <v>27</v>
      </c>
      <c r="F188" s="45">
        <v>210</v>
      </c>
      <c r="G188" s="45">
        <v>121</v>
      </c>
      <c r="H188" s="28"/>
      <c r="I188" s="28"/>
      <c r="J188" s="28"/>
      <c r="K188" s="113" t="e">
        <f t="shared" si="3"/>
        <v>#DIV/0!</v>
      </c>
      <c r="L188" s="28"/>
    </row>
    <row r="189" spans="1:12" ht="16.5" customHeight="1" hidden="1">
      <c r="A189" s="42"/>
      <c r="B189" s="49" t="s">
        <v>130</v>
      </c>
      <c r="C189" s="44" t="s">
        <v>71</v>
      </c>
      <c r="D189" s="44" t="s">
        <v>136</v>
      </c>
      <c r="E189" s="44" t="s">
        <v>27</v>
      </c>
      <c r="F189" s="45">
        <v>210</v>
      </c>
      <c r="G189" s="45">
        <v>122</v>
      </c>
      <c r="H189" s="28"/>
      <c r="I189" s="28"/>
      <c r="J189" s="28"/>
      <c r="K189" s="113" t="e">
        <f t="shared" si="3"/>
        <v>#DIV/0!</v>
      </c>
      <c r="L189" s="28"/>
    </row>
    <row r="190" spans="1:12" ht="17.25" customHeight="1" hidden="1">
      <c r="A190" s="42" t="s">
        <v>241</v>
      </c>
      <c r="B190" s="49" t="s">
        <v>148</v>
      </c>
      <c r="C190" s="44" t="s">
        <v>71</v>
      </c>
      <c r="D190" s="44" t="s">
        <v>255</v>
      </c>
      <c r="E190" s="44"/>
      <c r="F190" s="45"/>
      <c r="G190" s="45">
        <v>200</v>
      </c>
      <c r="H190" s="28"/>
      <c r="I190" s="28">
        <f>I191</f>
        <v>224</v>
      </c>
      <c r="J190" s="28">
        <f>J191</f>
        <v>224</v>
      </c>
      <c r="K190" s="113">
        <f t="shared" si="3"/>
        <v>1</v>
      </c>
      <c r="L190" s="28"/>
    </row>
    <row r="191" spans="1:12" ht="27" customHeight="1" hidden="1">
      <c r="A191" s="42" t="s">
        <v>242</v>
      </c>
      <c r="B191" s="49" t="s">
        <v>149</v>
      </c>
      <c r="C191" s="44" t="s">
        <v>71</v>
      </c>
      <c r="D191" s="44" t="s">
        <v>255</v>
      </c>
      <c r="E191" s="44"/>
      <c r="F191" s="45"/>
      <c r="G191" s="45">
        <v>240</v>
      </c>
      <c r="H191" s="28"/>
      <c r="I191" s="28">
        <v>224</v>
      </c>
      <c r="J191" s="28">
        <v>224</v>
      </c>
      <c r="K191" s="113">
        <f t="shared" si="3"/>
        <v>1</v>
      </c>
      <c r="L191" s="28"/>
    </row>
    <row r="192" spans="1:12" ht="21" customHeight="1" hidden="1">
      <c r="A192" s="42"/>
      <c r="B192" s="49" t="s">
        <v>108</v>
      </c>
      <c r="C192" s="44" t="s">
        <v>71</v>
      </c>
      <c r="D192" s="44" t="s">
        <v>136</v>
      </c>
      <c r="E192" s="44" t="s">
        <v>27</v>
      </c>
      <c r="F192" s="45">
        <v>210</v>
      </c>
      <c r="G192" s="45">
        <v>242</v>
      </c>
      <c r="H192" s="28"/>
      <c r="I192" s="28"/>
      <c r="J192" s="28"/>
      <c r="K192" s="113" t="e">
        <f t="shared" si="3"/>
        <v>#DIV/0!</v>
      </c>
      <c r="L192" s="28"/>
    </row>
    <row r="193" spans="1:12" ht="16.5" customHeight="1" hidden="1">
      <c r="A193" s="42"/>
      <c r="B193" s="49" t="s">
        <v>131</v>
      </c>
      <c r="C193" s="44" t="s">
        <v>71</v>
      </c>
      <c r="D193" s="44" t="s">
        <v>136</v>
      </c>
      <c r="E193" s="44" t="s">
        <v>27</v>
      </c>
      <c r="F193" s="45">
        <v>210</v>
      </c>
      <c r="G193" s="45">
        <v>244</v>
      </c>
      <c r="H193" s="28"/>
      <c r="I193" s="28"/>
      <c r="J193" s="28"/>
      <c r="K193" s="113" t="e">
        <f t="shared" si="3"/>
        <v>#DIV/0!</v>
      </c>
      <c r="L193" s="28"/>
    </row>
    <row r="194" spans="1:12" ht="15.75" customHeight="1" hidden="1">
      <c r="A194" s="48" t="s">
        <v>243</v>
      </c>
      <c r="B194" s="55" t="s">
        <v>90</v>
      </c>
      <c r="C194" s="44">
        <v>1004</v>
      </c>
      <c r="D194" s="44" t="s">
        <v>256</v>
      </c>
      <c r="E194" s="45"/>
      <c r="F194" s="45"/>
      <c r="G194" s="47"/>
      <c r="H194" s="28"/>
      <c r="I194" s="28">
        <f>I196</f>
        <v>13889.7</v>
      </c>
      <c r="J194" s="28">
        <f>J196</f>
        <v>13889.7</v>
      </c>
      <c r="K194" s="113">
        <f t="shared" si="3"/>
        <v>1</v>
      </c>
      <c r="L194" s="86"/>
    </row>
    <row r="195" spans="1:12" ht="17.25" customHeight="1" hidden="1">
      <c r="A195" s="48"/>
      <c r="B195" s="43"/>
      <c r="C195" s="44"/>
      <c r="D195" s="44"/>
      <c r="E195" s="45">
        <v>755</v>
      </c>
      <c r="F195" s="45">
        <v>260</v>
      </c>
      <c r="G195" s="47"/>
      <c r="H195" s="28"/>
      <c r="I195" s="28"/>
      <c r="J195" s="28"/>
      <c r="K195" s="113" t="e">
        <f t="shared" si="3"/>
        <v>#DIV/0!</v>
      </c>
      <c r="L195" s="28"/>
    </row>
    <row r="196" spans="1:12" ht="17.25" customHeight="1" hidden="1">
      <c r="A196" s="42" t="s">
        <v>244</v>
      </c>
      <c r="B196" s="49" t="s">
        <v>181</v>
      </c>
      <c r="C196" s="44" t="s">
        <v>71</v>
      </c>
      <c r="D196" s="44" t="s">
        <v>256</v>
      </c>
      <c r="E196" s="44"/>
      <c r="F196" s="45"/>
      <c r="G196" s="45">
        <v>300</v>
      </c>
      <c r="H196" s="28"/>
      <c r="I196" s="28">
        <f>I197</f>
        <v>13889.7</v>
      </c>
      <c r="J196" s="28">
        <f>J197</f>
        <v>13889.7</v>
      </c>
      <c r="K196" s="113">
        <f t="shared" si="3"/>
        <v>1</v>
      </c>
      <c r="L196" s="28"/>
    </row>
    <row r="197" spans="1:12" ht="15.75" customHeight="1" hidden="1">
      <c r="A197" s="48" t="s">
        <v>245</v>
      </c>
      <c r="B197" s="55" t="s">
        <v>142</v>
      </c>
      <c r="C197" s="44">
        <v>1004</v>
      </c>
      <c r="D197" s="44" t="s">
        <v>256</v>
      </c>
      <c r="E197" s="45">
        <v>755</v>
      </c>
      <c r="F197" s="45">
        <v>262</v>
      </c>
      <c r="G197" s="88">
        <v>310</v>
      </c>
      <c r="H197" s="28"/>
      <c r="I197" s="28">
        <v>13889.7</v>
      </c>
      <c r="J197" s="28">
        <v>13889.7</v>
      </c>
      <c r="K197" s="113">
        <f t="shared" si="3"/>
        <v>1</v>
      </c>
      <c r="L197" s="28"/>
    </row>
    <row r="198" spans="1:12" ht="17.25" customHeight="1" hidden="1">
      <c r="A198" s="48"/>
      <c r="B198" s="55" t="s">
        <v>69</v>
      </c>
      <c r="C198" s="44" t="s">
        <v>71</v>
      </c>
      <c r="D198" s="44" t="s">
        <v>70</v>
      </c>
      <c r="E198" s="45"/>
      <c r="F198" s="45"/>
      <c r="G198" s="88"/>
      <c r="H198" s="28"/>
      <c r="I198" s="28"/>
      <c r="J198" s="28"/>
      <c r="K198" s="113" t="e">
        <f t="shared" si="3"/>
        <v>#DIV/0!</v>
      </c>
      <c r="L198" s="28"/>
    </row>
    <row r="199" spans="1:12" ht="15" customHeight="1" hidden="1">
      <c r="A199" s="48"/>
      <c r="B199" s="55" t="s">
        <v>17</v>
      </c>
      <c r="C199" s="44" t="s">
        <v>71</v>
      </c>
      <c r="D199" s="44" t="s">
        <v>70</v>
      </c>
      <c r="E199" s="45"/>
      <c r="F199" s="45"/>
      <c r="G199" s="88">
        <v>500</v>
      </c>
      <c r="H199" s="28"/>
      <c r="I199" s="28"/>
      <c r="J199" s="28"/>
      <c r="K199" s="113" t="e">
        <f t="shared" si="3"/>
        <v>#DIV/0!</v>
      </c>
      <c r="L199" s="28"/>
    </row>
    <row r="200" spans="1:12" ht="14.25" customHeight="1" hidden="1">
      <c r="A200" s="48" t="s">
        <v>246</v>
      </c>
      <c r="B200" s="55" t="s">
        <v>73</v>
      </c>
      <c r="C200" s="44">
        <v>1004</v>
      </c>
      <c r="D200" s="44" t="s">
        <v>257</v>
      </c>
      <c r="E200" s="45"/>
      <c r="F200" s="45"/>
      <c r="G200" s="47"/>
      <c r="H200" s="28"/>
      <c r="I200" s="28">
        <f>I201</f>
        <v>3408</v>
      </c>
      <c r="J200" s="28">
        <f>J201</f>
        <v>3408</v>
      </c>
      <c r="K200" s="113">
        <f t="shared" si="3"/>
        <v>1</v>
      </c>
      <c r="L200" s="86"/>
    </row>
    <row r="201" spans="1:12" ht="17.25" customHeight="1" hidden="1">
      <c r="A201" s="42" t="s">
        <v>247</v>
      </c>
      <c r="B201" s="49" t="s">
        <v>181</v>
      </c>
      <c r="C201" s="44" t="s">
        <v>71</v>
      </c>
      <c r="D201" s="44" t="s">
        <v>257</v>
      </c>
      <c r="E201" s="44"/>
      <c r="F201" s="45"/>
      <c r="G201" s="45">
        <v>300</v>
      </c>
      <c r="H201" s="28"/>
      <c r="I201" s="28">
        <f>I202</f>
        <v>3408</v>
      </c>
      <c r="J201" s="28">
        <f>J202</f>
        <v>3408</v>
      </c>
      <c r="K201" s="113">
        <f t="shared" si="3"/>
        <v>1</v>
      </c>
      <c r="L201" s="28"/>
    </row>
    <row r="202" spans="1:12" ht="21.75" customHeight="1" hidden="1">
      <c r="A202" s="48" t="s">
        <v>248</v>
      </c>
      <c r="B202" s="55" t="s">
        <v>142</v>
      </c>
      <c r="C202" s="44">
        <v>1004</v>
      </c>
      <c r="D202" s="44" t="s">
        <v>257</v>
      </c>
      <c r="E202" s="45">
        <v>482</v>
      </c>
      <c r="F202" s="45">
        <v>220</v>
      </c>
      <c r="G202" s="88">
        <v>360</v>
      </c>
      <c r="H202" s="28"/>
      <c r="I202" s="28">
        <v>3408</v>
      </c>
      <c r="J202" s="28">
        <v>3408</v>
      </c>
      <c r="K202" s="113">
        <f t="shared" si="3"/>
        <v>1</v>
      </c>
      <c r="L202" s="28"/>
    </row>
    <row r="203" spans="1:14" s="97" customFormat="1" ht="17.25" customHeight="1">
      <c r="A203" s="76" t="s">
        <v>124</v>
      </c>
      <c r="B203" s="38" t="s">
        <v>182</v>
      </c>
      <c r="C203" s="39" t="s">
        <v>183</v>
      </c>
      <c r="D203" s="18"/>
      <c r="E203" s="18"/>
      <c r="F203" s="18"/>
      <c r="G203" s="18"/>
      <c r="H203" s="77"/>
      <c r="I203" s="41">
        <f>I204+I205</f>
        <v>1019</v>
      </c>
      <c r="J203" s="41">
        <f>J204+J205</f>
        <v>1019</v>
      </c>
      <c r="K203" s="112">
        <f t="shared" si="3"/>
        <v>1</v>
      </c>
      <c r="L203" s="78">
        <f>L205</f>
        <v>0</v>
      </c>
      <c r="M203" s="79"/>
      <c r="N203" s="96"/>
    </row>
    <row r="204" spans="1:14" s="97" customFormat="1" ht="17.25" customHeight="1" hidden="1">
      <c r="A204" s="48" t="s">
        <v>310</v>
      </c>
      <c r="B204" s="43" t="s">
        <v>302</v>
      </c>
      <c r="C204" s="45" t="s">
        <v>303</v>
      </c>
      <c r="D204" s="18"/>
      <c r="E204" s="18"/>
      <c r="F204" s="18"/>
      <c r="G204" s="18"/>
      <c r="H204" s="77"/>
      <c r="I204" s="47">
        <v>0</v>
      </c>
      <c r="J204" s="28">
        <v>0</v>
      </c>
      <c r="K204" s="113" t="e">
        <f t="shared" si="3"/>
        <v>#DIV/0!</v>
      </c>
      <c r="L204" s="78"/>
      <c r="M204" s="98"/>
      <c r="N204" s="96"/>
    </row>
    <row r="205" spans="1:12" ht="15.75" customHeight="1">
      <c r="A205" s="48" t="s">
        <v>311</v>
      </c>
      <c r="B205" s="43" t="s">
        <v>85</v>
      </c>
      <c r="C205" s="45">
        <v>1102</v>
      </c>
      <c r="D205" s="45"/>
      <c r="E205" s="45"/>
      <c r="F205" s="45"/>
      <c r="G205" s="47"/>
      <c r="H205" s="28"/>
      <c r="I205" s="28">
        <v>1019</v>
      </c>
      <c r="J205" s="28">
        <v>1019</v>
      </c>
      <c r="K205" s="113">
        <f t="shared" si="3"/>
        <v>1</v>
      </c>
      <c r="L205" s="28"/>
    </row>
    <row r="206" spans="1:12" ht="26.25" customHeight="1" hidden="1">
      <c r="A206" s="48" t="s">
        <v>220</v>
      </c>
      <c r="B206" s="49" t="s">
        <v>252</v>
      </c>
      <c r="C206" s="45">
        <v>1102</v>
      </c>
      <c r="D206" s="45">
        <v>4870100</v>
      </c>
      <c r="E206" s="45"/>
      <c r="F206" s="45"/>
      <c r="G206" s="47"/>
      <c r="H206" s="28"/>
      <c r="I206" s="28">
        <f>I207</f>
        <v>2600</v>
      </c>
      <c r="J206" s="28">
        <f>J207</f>
        <v>2600</v>
      </c>
      <c r="K206" s="113">
        <f t="shared" si="3"/>
        <v>1</v>
      </c>
      <c r="L206" s="89"/>
    </row>
    <row r="207" spans="1:12" ht="17.25" customHeight="1" hidden="1">
      <c r="A207" s="42" t="s">
        <v>221</v>
      </c>
      <c r="B207" s="49" t="s">
        <v>148</v>
      </c>
      <c r="C207" s="44" t="s">
        <v>184</v>
      </c>
      <c r="D207" s="44" t="s">
        <v>185</v>
      </c>
      <c r="E207" s="44"/>
      <c r="F207" s="45"/>
      <c r="G207" s="45">
        <v>200</v>
      </c>
      <c r="H207" s="28"/>
      <c r="I207" s="28">
        <f>I208</f>
        <v>2600</v>
      </c>
      <c r="J207" s="28">
        <f>J208</f>
        <v>2600</v>
      </c>
      <c r="K207" s="113">
        <f t="shared" si="3"/>
        <v>1</v>
      </c>
      <c r="L207" s="28"/>
    </row>
    <row r="208" spans="1:12" ht="25.5" customHeight="1" hidden="1">
      <c r="A208" s="48" t="s">
        <v>222</v>
      </c>
      <c r="B208" s="49" t="s">
        <v>149</v>
      </c>
      <c r="C208" s="45">
        <v>1102</v>
      </c>
      <c r="D208" s="45">
        <v>4870100</v>
      </c>
      <c r="E208" s="45"/>
      <c r="F208" s="45"/>
      <c r="G208" s="44" t="s">
        <v>140</v>
      </c>
      <c r="H208" s="28"/>
      <c r="I208" s="28">
        <v>2600</v>
      </c>
      <c r="J208" s="28">
        <v>2600</v>
      </c>
      <c r="K208" s="113">
        <f t="shared" si="3"/>
        <v>1</v>
      </c>
      <c r="L208" s="89"/>
    </row>
    <row r="209" spans="1:14" s="97" customFormat="1" ht="17.25" customHeight="1">
      <c r="A209" s="76" t="s">
        <v>312</v>
      </c>
      <c r="B209" s="38" t="s">
        <v>186</v>
      </c>
      <c r="C209" s="39" t="s">
        <v>187</v>
      </c>
      <c r="D209" s="18"/>
      <c r="E209" s="18"/>
      <c r="F209" s="18"/>
      <c r="G209" s="18"/>
      <c r="H209" s="77"/>
      <c r="I209" s="41">
        <f>I210</f>
        <v>3697</v>
      </c>
      <c r="J209" s="41">
        <f>J210</f>
        <v>3697</v>
      </c>
      <c r="K209" s="112">
        <f t="shared" si="3"/>
        <v>1</v>
      </c>
      <c r="L209" s="78">
        <f>L210</f>
        <v>0</v>
      </c>
      <c r="M209" s="79"/>
      <c r="N209" s="96"/>
    </row>
    <row r="210" spans="1:12" ht="14.25" customHeight="1">
      <c r="A210" s="48" t="s">
        <v>313</v>
      </c>
      <c r="B210" s="43" t="s">
        <v>68</v>
      </c>
      <c r="C210" s="44" t="s">
        <v>86</v>
      </c>
      <c r="D210" s="44"/>
      <c r="E210" s="45"/>
      <c r="F210" s="45"/>
      <c r="G210" s="45"/>
      <c r="H210" s="28"/>
      <c r="I210" s="28">
        <v>3697</v>
      </c>
      <c r="J210" s="28">
        <v>3697</v>
      </c>
      <c r="K210" s="113">
        <f t="shared" si="3"/>
        <v>1</v>
      </c>
      <c r="L210" s="89"/>
    </row>
    <row r="211" spans="1:12" ht="25.5" hidden="1">
      <c r="A211" s="48" t="s">
        <v>223</v>
      </c>
      <c r="B211" s="43" t="s">
        <v>87</v>
      </c>
      <c r="C211" s="44" t="s">
        <v>86</v>
      </c>
      <c r="D211" s="44" t="s">
        <v>88</v>
      </c>
      <c r="E211" s="45"/>
      <c r="F211" s="45"/>
      <c r="G211" s="45"/>
      <c r="H211" s="28"/>
      <c r="I211" s="28">
        <f>I212</f>
        <v>2160</v>
      </c>
      <c r="J211" s="28">
        <f>J212</f>
        <v>2160</v>
      </c>
      <c r="K211" s="113">
        <f t="shared" si="3"/>
        <v>1</v>
      </c>
      <c r="L211" s="89"/>
    </row>
    <row r="212" spans="1:12" ht="17.25" customHeight="1" hidden="1">
      <c r="A212" s="42" t="s">
        <v>224</v>
      </c>
      <c r="B212" s="49" t="s">
        <v>148</v>
      </c>
      <c r="C212" s="44" t="s">
        <v>86</v>
      </c>
      <c r="D212" s="44" t="s">
        <v>88</v>
      </c>
      <c r="E212" s="44"/>
      <c r="F212" s="45"/>
      <c r="G212" s="45">
        <v>200</v>
      </c>
      <c r="H212" s="28"/>
      <c r="I212" s="28">
        <f>I213</f>
        <v>2160</v>
      </c>
      <c r="J212" s="28">
        <f>J213</f>
        <v>2160</v>
      </c>
      <c r="K212" s="113">
        <f t="shared" si="3"/>
        <v>1</v>
      </c>
      <c r="L212" s="28"/>
    </row>
    <row r="213" spans="1:12" ht="25.5" customHeight="1" hidden="1">
      <c r="A213" s="48" t="s">
        <v>225</v>
      </c>
      <c r="B213" s="49" t="s">
        <v>149</v>
      </c>
      <c r="C213" s="44" t="s">
        <v>86</v>
      </c>
      <c r="D213" s="44" t="s">
        <v>88</v>
      </c>
      <c r="E213" s="45"/>
      <c r="F213" s="45"/>
      <c r="G213" s="44" t="s">
        <v>140</v>
      </c>
      <c r="H213" s="28"/>
      <c r="I213" s="28">
        <f>12*180</f>
        <v>2160</v>
      </c>
      <c r="J213" s="28">
        <f>12*180</f>
        <v>2160</v>
      </c>
      <c r="K213" s="113">
        <f t="shared" si="3"/>
        <v>1</v>
      </c>
      <c r="L213" s="89"/>
    </row>
    <row r="214" spans="1:12" ht="24.75" customHeight="1" hidden="1">
      <c r="A214" s="48" t="s">
        <v>249</v>
      </c>
      <c r="B214" s="43" t="s">
        <v>104</v>
      </c>
      <c r="C214" s="44" t="s">
        <v>86</v>
      </c>
      <c r="D214" s="44" t="s">
        <v>89</v>
      </c>
      <c r="E214" s="45"/>
      <c r="F214" s="45"/>
      <c r="G214" s="45"/>
      <c r="H214" s="28"/>
      <c r="I214" s="28">
        <f>I215</f>
        <v>400</v>
      </c>
      <c r="J214" s="28">
        <f>J215</f>
        <v>400</v>
      </c>
      <c r="K214" s="113">
        <f t="shared" si="3"/>
        <v>1</v>
      </c>
      <c r="L214" s="89"/>
    </row>
    <row r="215" spans="1:12" ht="17.25" customHeight="1" hidden="1">
      <c r="A215" s="42" t="s">
        <v>250</v>
      </c>
      <c r="B215" s="49" t="s">
        <v>148</v>
      </c>
      <c r="C215" s="44" t="s">
        <v>86</v>
      </c>
      <c r="D215" s="44" t="s">
        <v>89</v>
      </c>
      <c r="E215" s="44"/>
      <c r="F215" s="45"/>
      <c r="G215" s="45">
        <v>200</v>
      </c>
      <c r="H215" s="28"/>
      <c r="I215" s="28">
        <f>I216</f>
        <v>400</v>
      </c>
      <c r="J215" s="28">
        <f>J216</f>
        <v>400</v>
      </c>
      <c r="K215" s="113">
        <f>J215/I215</f>
        <v>1</v>
      </c>
      <c r="L215" s="28"/>
    </row>
    <row r="216" spans="1:12" ht="30" customHeight="1" hidden="1">
      <c r="A216" s="48" t="s">
        <v>251</v>
      </c>
      <c r="B216" s="49" t="s">
        <v>149</v>
      </c>
      <c r="C216" s="44" t="s">
        <v>86</v>
      </c>
      <c r="D216" s="44" t="s">
        <v>89</v>
      </c>
      <c r="E216" s="45"/>
      <c r="F216" s="45"/>
      <c r="G216" s="44" t="s">
        <v>140</v>
      </c>
      <c r="H216" s="28"/>
      <c r="I216" s="28">
        <v>400</v>
      </c>
      <c r="J216" s="28">
        <v>400</v>
      </c>
      <c r="K216" s="113">
        <f>J216/I216</f>
        <v>1</v>
      </c>
      <c r="L216" s="89"/>
    </row>
    <row r="217" spans="1:14" s="5" customFormat="1" ht="18.75" customHeight="1">
      <c r="A217" s="75"/>
      <c r="B217" s="70" t="s">
        <v>188</v>
      </c>
      <c r="C217" s="18"/>
      <c r="D217" s="18"/>
      <c r="E217" s="18"/>
      <c r="F217" s="18"/>
      <c r="G217" s="18"/>
      <c r="H217" s="41"/>
      <c r="I217" s="41">
        <f>SUM(I14+I91+I112+I118+I120+I122+I152+I179+I203+I209)</f>
        <v>264769</v>
      </c>
      <c r="J217" s="41">
        <f>SUM(J14+J91+J112+J118+J120+J122+J152+J179+J203+J209)</f>
        <v>264586.5</v>
      </c>
      <c r="K217" s="112">
        <f>J217/I217</f>
        <v>0.9993107199105635</v>
      </c>
      <c r="L217" s="41"/>
      <c r="M217" s="63"/>
      <c r="N217" s="64"/>
    </row>
    <row r="218" spans="1:4" ht="12.75">
      <c r="A218" s="13"/>
      <c r="D218" s="14"/>
    </row>
    <row r="219" spans="1:4" ht="12.75">
      <c r="A219" s="13"/>
      <c r="D219" s="14"/>
    </row>
    <row r="220" spans="1:4" ht="12.75">
      <c r="A220" s="13"/>
      <c r="D220" s="14"/>
    </row>
    <row r="221" spans="1:4" ht="12.75">
      <c r="A221" s="13"/>
      <c r="D221" s="14"/>
    </row>
    <row r="222" spans="1:4" ht="12.75">
      <c r="A222" s="13"/>
      <c r="D222" s="14"/>
    </row>
    <row r="223" spans="1:4" ht="12.75">
      <c r="A223" s="13"/>
      <c r="D223" s="14"/>
    </row>
    <row r="224" spans="1:4" ht="12.75">
      <c r="A224" s="13"/>
      <c r="D224" s="14"/>
    </row>
    <row r="225" spans="1:4" ht="12.75">
      <c r="A225" s="13"/>
      <c r="D225" s="14"/>
    </row>
    <row r="226" spans="1:4" ht="12.75">
      <c r="A226" s="13"/>
      <c r="D226" s="14"/>
    </row>
    <row r="227" spans="1:4" ht="12.75">
      <c r="A227" s="13"/>
      <c r="D227" s="14"/>
    </row>
    <row r="228" spans="1:4" ht="12.75">
      <c r="A228" s="13"/>
      <c r="D228" s="14"/>
    </row>
    <row r="229" spans="1:4" ht="12.75">
      <c r="A229" s="13"/>
      <c r="D229" s="14"/>
    </row>
    <row r="230" spans="1:4" ht="12.75">
      <c r="A230" s="13"/>
      <c r="D230" s="14"/>
    </row>
    <row r="231" spans="1:4" ht="12.75">
      <c r="A231" s="13"/>
      <c r="D231" s="14"/>
    </row>
    <row r="232" spans="1:4" ht="12.75">
      <c r="A232" s="13"/>
      <c r="D232" s="14"/>
    </row>
    <row r="233" spans="1:4" ht="12.75">
      <c r="A233" s="13"/>
      <c r="D233" s="14"/>
    </row>
    <row r="234" spans="1:4" ht="12.75">
      <c r="A234" s="13"/>
      <c r="D234" s="14"/>
    </row>
    <row r="235" spans="1:4" ht="12.75">
      <c r="A235" s="13"/>
      <c r="D235" s="14"/>
    </row>
    <row r="236" spans="1:4" ht="12.75">
      <c r="A236" s="13"/>
      <c r="D236" s="14"/>
    </row>
    <row r="237" spans="1:4" ht="12.75">
      <c r="A237" s="13"/>
      <c r="D237" s="14"/>
    </row>
    <row r="238" ht="12.75">
      <c r="D238" s="14"/>
    </row>
    <row r="239" ht="12.75">
      <c r="D239" s="14"/>
    </row>
    <row r="240" ht="12.75">
      <c r="D240" s="14"/>
    </row>
    <row r="241" ht="12.75">
      <c r="D241" s="14"/>
    </row>
    <row r="242" ht="12.75">
      <c r="D242" s="14"/>
    </row>
    <row r="243" ht="12.75">
      <c r="D243" s="14"/>
    </row>
    <row r="244" ht="12.75">
      <c r="D244" s="14"/>
    </row>
    <row r="245" ht="12.75">
      <c r="D245" s="14"/>
    </row>
    <row r="246" ht="12.75">
      <c r="D246" s="14"/>
    </row>
    <row r="247" ht="12.75">
      <c r="D247" s="14"/>
    </row>
    <row r="248" ht="12.75">
      <c r="D248" s="14"/>
    </row>
    <row r="249" ht="12.75">
      <c r="D249" s="14"/>
    </row>
    <row r="250" ht="12.75">
      <c r="D250" s="14"/>
    </row>
    <row r="251" ht="12.75">
      <c r="D251" s="14"/>
    </row>
    <row r="252" ht="12.75">
      <c r="D252" s="14"/>
    </row>
    <row r="253" ht="12.75">
      <c r="D253" s="14"/>
    </row>
    <row r="254" ht="12.75">
      <c r="D254" s="14"/>
    </row>
    <row r="255" ht="12.75">
      <c r="D255" s="14"/>
    </row>
    <row r="256" ht="12.75">
      <c r="D256" s="14"/>
    </row>
    <row r="257" ht="12.75">
      <c r="D257" s="14"/>
    </row>
    <row r="258" ht="12.75">
      <c r="D258" s="14"/>
    </row>
    <row r="259" ht="12.75">
      <c r="D259" s="14"/>
    </row>
    <row r="260" ht="12.75">
      <c r="D260" s="14"/>
    </row>
    <row r="261" ht="12.75">
      <c r="D261" s="14"/>
    </row>
    <row r="262" ht="12.75">
      <c r="D262" s="14"/>
    </row>
    <row r="263" ht="12.75">
      <c r="D263" s="14"/>
    </row>
    <row r="264" ht="12.75">
      <c r="D264" s="14"/>
    </row>
    <row r="265" ht="12.75">
      <c r="D265" s="14"/>
    </row>
    <row r="266" ht="12.75">
      <c r="D266" s="14"/>
    </row>
    <row r="267" ht="12.75">
      <c r="D267" s="14"/>
    </row>
    <row r="268" ht="12.75">
      <c r="D268" s="14"/>
    </row>
    <row r="269" ht="12.75">
      <c r="D269" s="14"/>
    </row>
    <row r="270" ht="12.75">
      <c r="D270" s="14"/>
    </row>
    <row r="271" ht="12.75">
      <c r="D271" s="14"/>
    </row>
    <row r="272" ht="12.75">
      <c r="D272" s="14"/>
    </row>
    <row r="273" ht="12.75">
      <c r="D273" s="14"/>
    </row>
    <row r="274" ht="12.75">
      <c r="D274" s="14"/>
    </row>
    <row r="275" ht="12.75">
      <c r="D275" s="14"/>
    </row>
    <row r="276" ht="12.75">
      <c r="D276" s="14"/>
    </row>
    <row r="277" ht="12.75">
      <c r="D277" s="14"/>
    </row>
    <row r="278" ht="12.75">
      <c r="D278" s="14"/>
    </row>
    <row r="279" ht="12.75">
      <c r="D279" s="14"/>
    </row>
    <row r="280" ht="12.75">
      <c r="D280" s="14"/>
    </row>
    <row r="281" ht="12.75">
      <c r="D281" s="14"/>
    </row>
    <row r="282" ht="12.75">
      <c r="D282" s="14"/>
    </row>
    <row r="283" ht="12.75">
      <c r="D283" s="14"/>
    </row>
    <row r="284" ht="12.75">
      <c r="D284" s="14"/>
    </row>
    <row r="285" ht="12.75">
      <c r="D285" s="14"/>
    </row>
    <row r="286" ht="12.75">
      <c r="D286" s="14"/>
    </row>
    <row r="287" ht="12.75">
      <c r="D287" s="14"/>
    </row>
    <row r="288" ht="12.75">
      <c r="D288" s="14"/>
    </row>
    <row r="289" ht="12.75">
      <c r="D289" s="14"/>
    </row>
    <row r="290" ht="12.75">
      <c r="D290" s="14"/>
    </row>
    <row r="291" ht="12.75">
      <c r="D291" s="14"/>
    </row>
    <row r="292" ht="12.75">
      <c r="D292" s="14"/>
    </row>
    <row r="293" ht="12.75">
      <c r="D293" s="14"/>
    </row>
    <row r="294" ht="12.75">
      <c r="D294" s="14"/>
    </row>
    <row r="295" ht="12.75">
      <c r="D295" s="14"/>
    </row>
    <row r="296" ht="12.75">
      <c r="D296" s="14"/>
    </row>
    <row r="297" ht="12.75">
      <c r="D297" s="14"/>
    </row>
    <row r="298" ht="12.75">
      <c r="D298" s="14"/>
    </row>
    <row r="299" ht="12.75">
      <c r="D299" s="14"/>
    </row>
    <row r="300" ht="12.75">
      <c r="D300" s="14"/>
    </row>
    <row r="301" ht="12.75">
      <c r="D301" s="14"/>
    </row>
    <row r="302" ht="12.75">
      <c r="D302" s="14"/>
    </row>
    <row r="303" ht="12.75">
      <c r="D303" s="14"/>
    </row>
    <row r="304" ht="12.75">
      <c r="D304" s="14"/>
    </row>
    <row r="305" ht="12.75">
      <c r="D305" s="14"/>
    </row>
    <row r="306" ht="12.75">
      <c r="D306" s="14"/>
    </row>
    <row r="307" ht="12.75">
      <c r="D307" s="14"/>
    </row>
    <row r="308" ht="12.75">
      <c r="D308" s="14"/>
    </row>
    <row r="309" ht="12.75">
      <c r="D309" s="14"/>
    </row>
    <row r="310" ht="12.75">
      <c r="D310" s="14"/>
    </row>
    <row r="311" ht="12.75">
      <c r="D311" s="14"/>
    </row>
    <row r="312" ht="12.75">
      <c r="D312" s="14"/>
    </row>
    <row r="313" ht="12.75">
      <c r="D313" s="14"/>
    </row>
    <row r="314" ht="12.75">
      <c r="D314" s="14"/>
    </row>
    <row r="315" ht="12.75">
      <c r="D315" s="14"/>
    </row>
    <row r="316" ht="12.75">
      <c r="D316" s="14"/>
    </row>
    <row r="317" ht="12.75">
      <c r="D317" s="14"/>
    </row>
    <row r="318" ht="12.75">
      <c r="D318" s="14"/>
    </row>
    <row r="319" ht="12.75">
      <c r="D319" s="14"/>
    </row>
    <row r="320" ht="12.75">
      <c r="D320" s="14"/>
    </row>
    <row r="321" ht="12.75">
      <c r="D321" s="14"/>
    </row>
    <row r="322" ht="12.75">
      <c r="D322" s="14"/>
    </row>
    <row r="323" ht="12.75">
      <c r="D323" s="14"/>
    </row>
    <row r="324" ht="12.75">
      <c r="D324" s="14"/>
    </row>
    <row r="325" ht="12.75">
      <c r="D325" s="14"/>
    </row>
    <row r="326" ht="12.75">
      <c r="D326" s="14"/>
    </row>
    <row r="327" ht="12.75">
      <c r="D327" s="14"/>
    </row>
    <row r="328" ht="12.75">
      <c r="D328" s="14"/>
    </row>
    <row r="329" ht="12.75">
      <c r="D329" s="14"/>
    </row>
    <row r="330" ht="12.75">
      <c r="D330" s="14"/>
    </row>
    <row r="331" ht="12.75">
      <c r="D331" s="14"/>
    </row>
    <row r="332" ht="12.75">
      <c r="D332" s="14"/>
    </row>
    <row r="333" ht="12.75">
      <c r="D333" s="14"/>
    </row>
    <row r="334" ht="12.75">
      <c r="D334" s="14"/>
    </row>
    <row r="335" ht="12.75">
      <c r="D335" s="14"/>
    </row>
    <row r="336" ht="12.75">
      <c r="D336" s="14"/>
    </row>
    <row r="337" ht="12.75">
      <c r="D337" s="14"/>
    </row>
    <row r="338" ht="12.75">
      <c r="D338" s="14"/>
    </row>
    <row r="339" ht="12.75">
      <c r="D339" s="14"/>
    </row>
    <row r="340" ht="12.75">
      <c r="D340" s="14"/>
    </row>
    <row r="341" ht="12.75">
      <c r="D341" s="14"/>
    </row>
    <row r="342" ht="12.75">
      <c r="D342" s="14"/>
    </row>
    <row r="343" ht="12.75">
      <c r="D343" s="14"/>
    </row>
    <row r="344" ht="12.75">
      <c r="D344" s="14"/>
    </row>
    <row r="345" ht="12.75">
      <c r="D345" s="14"/>
    </row>
    <row r="346" ht="12.75">
      <c r="D346" s="14"/>
    </row>
    <row r="347" ht="12.75">
      <c r="D347" s="14"/>
    </row>
    <row r="348" ht="12.75">
      <c r="D348" s="14"/>
    </row>
    <row r="349" ht="12.75">
      <c r="D349" s="14"/>
    </row>
    <row r="350" ht="12.75">
      <c r="D350" s="14"/>
    </row>
  </sheetData>
  <sheetProtection/>
  <mergeCells count="2">
    <mergeCell ref="B7:L7"/>
    <mergeCell ref="A6:K6"/>
  </mergeCells>
  <printOptions/>
  <pageMargins left="0.35433070866141736" right="0.2362204724409449" top="0.3937007874015748" bottom="0.4724409448818898" header="0.5118110236220472" footer="0.5118110236220472"/>
  <pageSetup fitToHeight="4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37" sqref="B37"/>
    </sheetView>
  </sheetViews>
  <sheetFormatPr defaultColWidth="9.00390625" defaultRowHeight="12.75"/>
  <cols>
    <col min="2" max="2" width="73.75390625" style="0" customWidth="1"/>
  </cols>
  <sheetData>
    <row r="1" spans="1:2" ht="38.25">
      <c r="A1" s="2">
        <v>100</v>
      </c>
      <c r="B1" s="1" t="s">
        <v>153</v>
      </c>
    </row>
    <row r="2" spans="1:2" ht="12.75">
      <c r="A2" s="2">
        <v>120</v>
      </c>
      <c r="B2" s="1" t="s">
        <v>155</v>
      </c>
    </row>
    <row r="3" spans="1:2" ht="15.75" customHeight="1">
      <c r="A3" s="2">
        <v>200</v>
      </c>
      <c r="B3" s="1" t="s">
        <v>148</v>
      </c>
    </row>
    <row r="4" spans="1:2" ht="25.5">
      <c r="A4" s="2">
        <v>240</v>
      </c>
      <c r="B4" s="1" t="s">
        <v>149</v>
      </c>
    </row>
    <row r="6" ht="12.75">
      <c r="A6" t="s">
        <v>174</v>
      </c>
    </row>
    <row r="7" ht="12.75">
      <c r="A7" t="s">
        <v>175</v>
      </c>
    </row>
    <row r="8" ht="12.75">
      <c r="A8" t="s">
        <v>176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МА МО № 65</cp:lastModifiedBy>
  <cp:lastPrinted>2017-03-22T13:02:47Z</cp:lastPrinted>
  <dcterms:created xsi:type="dcterms:W3CDTF">2009-11-25T09:32:13Z</dcterms:created>
  <dcterms:modified xsi:type="dcterms:W3CDTF">2019-04-23T07:03:42Z</dcterms:modified>
  <cp:category/>
  <cp:version/>
  <cp:contentType/>
  <cp:contentStatus/>
</cp:coreProperties>
</file>